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List of Tables" sheetId="1" state="visible" r:id="rId1"/>
    <sheet xmlns:r="http://schemas.openxmlformats.org/officeDocument/2006/relationships" name="Table A-1" sheetId="2" state="visible" r:id="rId2"/>
    <sheet xmlns:r="http://schemas.openxmlformats.org/officeDocument/2006/relationships" name="Table A-2" sheetId="3" state="visible" r:id="rId3"/>
    <sheet xmlns:r="http://schemas.openxmlformats.org/officeDocument/2006/relationships" name="Table A-3" sheetId="4" state="visible" r:id="rId4"/>
    <sheet xmlns:r="http://schemas.openxmlformats.org/officeDocument/2006/relationships" name="Table A-4" sheetId="5" state="visible" r:id="rId5"/>
    <sheet xmlns:r="http://schemas.openxmlformats.org/officeDocument/2006/relationships" name="Table A-5" sheetId="6" state="visible" r:id="rId6"/>
    <sheet xmlns:r="http://schemas.openxmlformats.org/officeDocument/2006/relationships" name="Table A-6" sheetId="7" state="visible" r:id="rId7"/>
    <sheet xmlns:r="http://schemas.openxmlformats.org/officeDocument/2006/relationships" name="Table A-7" sheetId="8" state="visible" r:id="rId8"/>
    <sheet xmlns:r="http://schemas.openxmlformats.org/officeDocument/2006/relationships" name="Table A-8" sheetId="9" state="visible" r:id="rId9"/>
    <sheet xmlns:r="http://schemas.openxmlformats.org/officeDocument/2006/relationships" name="Table A-9" sheetId="10" state="visible" r:id="rId10"/>
    <sheet xmlns:r="http://schemas.openxmlformats.org/officeDocument/2006/relationships" name="Table A-10" sheetId="11" state="visible" r:id="rId11"/>
    <sheet xmlns:r="http://schemas.openxmlformats.org/officeDocument/2006/relationships" name="Table A-11" sheetId="12" state="visible" r:id="rId12"/>
    <sheet xmlns:r="http://schemas.openxmlformats.org/officeDocument/2006/relationships" name="Table A-12" sheetId="13" state="visible" r:id="rId13"/>
    <sheet xmlns:r="http://schemas.openxmlformats.org/officeDocument/2006/relationships" name="Table A-13" sheetId="14" state="visible" r:id="rId14"/>
    <sheet xmlns:r="http://schemas.openxmlformats.org/officeDocument/2006/relationships" name="Table A-14" sheetId="15" state="visible" r:id="rId15"/>
    <sheet xmlns:r="http://schemas.openxmlformats.org/officeDocument/2006/relationships" name="Table A-15" sheetId="16" state="visible" r:id="rId16"/>
    <sheet xmlns:r="http://schemas.openxmlformats.org/officeDocument/2006/relationships" name="Table A-16" sheetId="17" state="visible" r:id="rId17"/>
    <sheet xmlns:r="http://schemas.openxmlformats.org/officeDocument/2006/relationships" name="Table A-17" sheetId="18" state="visible" r:id="rId18"/>
    <sheet xmlns:r="http://schemas.openxmlformats.org/officeDocument/2006/relationships" name="Table A-18" sheetId="19" state="visible" r:id="rId19"/>
    <sheet xmlns:r="http://schemas.openxmlformats.org/officeDocument/2006/relationships" name="Table A-18 (Cont-1)" sheetId="20" state="visible" r:id="rId20"/>
    <sheet xmlns:r="http://schemas.openxmlformats.org/officeDocument/2006/relationships" name="Table A-18 (Cont-2)" sheetId="21" state="visible" r:id="rId21"/>
    <sheet xmlns:r="http://schemas.openxmlformats.org/officeDocument/2006/relationships" name="Table A-18 (Cont-3)" sheetId="22" state="visible" r:id="rId22"/>
    <sheet xmlns:r="http://schemas.openxmlformats.org/officeDocument/2006/relationships" name="Table A-18 (Cont-4)" sheetId="23" state="visible" r:id="rId23"/>
    <sheet xmlns:r="http://schemas.openxmlformats.org/officeDocument/2006/relationships" name="Table A-18 (Cont-5)" sheetId="24" state="visible" r:id="rId24"/>
    <sheet xmlns:r="http://schemas.openxmlformats.org/officeDocument/2006/relationships" name="Table A-19" sheetId="25" state="visible" r:id="rId25"/>
    <sheet xmlns:r="http://schemas.openxmlformats.org/officeDocument/2006/relationships" name="Table A-20" sheetId="26" state="visible" r:id="rId26"/>
    <sheet xmlns:r="http://schemas.openxmlformats.org/officeDocument/2006/relationships" name="Table A-20 (Cont-1)" sheetId="27" state="visible" r:id="rId27"/>
    <sheet xmlns:r="http://schemas.openxmlformats.org/officeDocument/2006/relationships" name="Table A-20 (Cont-2)" sheetId="28" state="visible" r:id="rId28"/>
    <sheet xmlns:r="http://schemas.openxmlformats.org/officeDocument/2006/relationships" name="Table A-20 (Cont-3)" sheetId="29" state="visible" r:id="rId29"/>
    <sheet xmlns:r="http://schemas.openxmlformats.org/officeDocument/2006/relationships" name="Table A-20 (Cont-4)" sheetId="30" state="visible" r:id="rId30"/>
    <sheet xmlns:r="http://schemas.openxmlformats.org/officeDocument/2006/relationships" name="Table A-20 (Cont-5)" sheetId="31" state="visible" r:id="rId31"/>
    <sheet xmlns:r="http://schemas.openxmlformats.org/officeDocument/2006/relationships" name="Table A-21" sheetId="32" state="visible" r:id="rId32"/>
    <sheet xmlns:r="http://schemas.openxmlformats.org/officeDocument/2006/relationships" name="Table A-22" sheetId="33" state="visible" r:id="rId33"/>
    <sheet xmlns:r="http://schemas.openxmlformats.org/officeDocument/2006/relationships" name="Table A-22 (Cont-1)" sheetId="34" state="visible" r:id="rId34"/>
    <sheet xmlns:r="http://schemas.openxmlformats.org/officeDocument/2006/relationships" name="Table A-22 (Cont-2)" sheetId="35" state="visible" r:id="rId35"/>
    <sheet xmlns:r="http://schemas.openxmlformats.org/officeDocument/2006/relationships" name="Table A-22 (Cont-3)" sheetId="36" state="visible" r:id="rId36"/>
    <sheet xmlns:r="http://schemas.openxmlformats.org/officeDocument/2006/relationships" name="Table A-22 (Cont-4)" sheetId="37" state="visible" r:id="rId37"/>
    <sheet xmlns:r="http://schemas.openxmlformats.org/officeDocument/2006/relationships" name="Table A-22 (Cont-5)" sheetId="38" state="visible" r:id="rId38"/>
    <sheet xmlns:r="http://schemas.openxmlformats.org/officeDocument/2006/relationships" name="Table A-23" sheetId="39" state="visible" r:id="rId39"/>
    <sheet xmlns:r="http://schemas.openxmlformats.org/officeDocument/2006/relationships" name="Table A-24" sheetId="40" state="visible" r:id="rId40"/>
    <sheet xmlns:r="http://schemas.openxmlformats.org/officeDocument/2006/relationships" name="Table A-24 (Cont-1)" sheetId="41" state="visible" r:id="rId41"/>
    <sheet xmlns:r="http://schemas.openxmlformats.org/officeDocument/2006/relationships" name="Table A-24 (Cont-2)" sheetId="42" state="visible" r:id="rId42"/>
    <sheet xmlns:r="http://schemas.openxmlformats.org/officeDocument/2006/relationships" name="Table A-24 (Cont-3)" sheetId="43" state="visible" r:id="rId43"/>
    <sheet xmlns:r="http://schemas.openxmlformats.org/officeDocument/2006/relationships" name="Table A-24 (Cont-4)" sheetId="44" state="visible" r:id="rId44"/>
    <sheet xmlns:r="http://schemas.openxmlformats.org/officeDocument/2006/relationships" name="Table A-24 (Cont-5)" sheetId="45" state="visible" r:id="rId45"/>
    <sheet xmlns:r="http://schemas.openxmlformats.org/officeDocument/2006/relationships" name="Table A-25" sheetId="46" state="visible" r:id="rId46"/>
    <sheet xmlns:r="http://schemas.openxmlformats.org/officeDocument/2006/relationships" name="Table A-26" sheetId="47" state="visible" r:id="rId47"/>
    <sheet xmlns:r="http://schemas.openxmlformats.org/officeDocument/2006/relationships" name="Table A-26 (Cont-1)" sheetId="48" state="visible" r:id="rId48"/>
    <sheet xmlns:r="http://schemas.openxmlformats.org/officeDocument/2006/relationships" name="Table A-26 (Cont-2)" sheetId="49" state="visible" r:id="rId49"/>
    <sheet xmlns:r="http://schemas.openxmlformats.org/officeDocument/2006/relationships" name="Table A-26 (Cont-3)" sheetId="50" state="visible" r:id="rId50"/>
    <sheet xmlns:r="http://schemas.openxmlformats.org/officeDocument/2006/relationships" name="Table A-26 (Cont-4)" sheetId="51" state="visible" r:id="rId51"/>
    <sheet xmlns:r="http://schemas.openxmlformats.org/officeDocument/2006/relationships" name="Table A-26 (Cont-5)" sheetId="52" state="visible" r:id="rId52"/>
    <sheet xmlns:r="http://schemas.openxmlformats.org/officeDocument/2006/relationships" name="Table A-27" sheetId="53" state="visible" r:id="rId53"/>
    <sheet xmlns:r="http://schemas.openxmlformats.org/officeDocument/2006/relationships" name="Table A-28" sheetId="54" state="visible" r:id="rId54"/>
    <sheet xmlns:r="http://schemas.openxmlformats.org/officeDocument/2006/relationships" name="Table A-28 (Cont-1)" sheetId="55" state="visible" r:id="rId55"/>
    <sheet xmlns:r="http://schemas.openxmlformats.org/officeDocument/2006/relationships" name="Table A-28 (Cont-2)" sheetId="56" state="visible" r:id="rId56"/>
    <sheet xmlns:r="http://schemas.openxmlformats.org/officeDocument/2006/relationships" name="Table A-28 (Cont-3)" sheetId="57" state="visible" r:id="rId57"/>
    <sheet xmlns:r="http://schemas.openxmlformats.org/officeDocument/2006/relationships" name="Table A-28 (Cont-4)" sheetId="58" state="visible" r:id="rId58"/>
    <sheet xmlns:r="http://schemas.openxmlformats.org/officeDocument/2006/relationships" name="Table A-28 (Cont-5)" sheetId="59" state="visible" r:id="rId59"/>
    <sheet xmlns:r="http://schemas.openxmlformats.org/officeDocument/2006/relationships" name="Table A-29" sheetId="60" state="visible" r:id="rId60"/>
    <sheet xmlns:r="http://schemas.openxmlformats.org/officeDocument/2006/relationships" name="Table A-30" sheetId="61" state="visible" r:id="rId61"/>
    <sheet xmlns:r="http://schemas.openxmlformats.org/officeDocument/2006/relationships" name="Table A-31" sheetId="62" state="visible" r:id="rId62"/>
    <sheet xmlns:r="http://schemas.openxmlformats.org/officeDocument/2006/relationships" name="Table A-31 (Cont-1)" sheetId="63" state="visible" r:id="rId63"/>
    <sheet xmlns:r="http://schemas.openxmlformats.org/officeDocument/2006/relationships" name="Table A-31 (Cont-2)" sheetId="64" state="visible" r:id="rId64"/>
    <sheet xmlns:r="http://schemas.openxmlformats.org/officeDocument/2006/relationships" name="Table A-31 (Cont-3)" sheetId="65" state="visible" r:id="rId65"/>
    <sheet xmlns:r="http://schemas.openxmlformats.org/officeDocument/2006/relationships" name="Table A-31 (Cont-4)" sheetId="66" state="visible" r:id="rId66"/>
    <sheet xmlns:r="http://schemas.openxmlformats.org/officeDocument/2006/relationships" name="Table A-31 (Cont-5)" sheetId="67" state="visible" r:id="rId67"/>
    <sheet xmlns:r="http://schemas.openxmlformats.org/officeDocument/2006/relationships" name="Table A-32" sheetId="68" state="visible" r:id="rId68"/>
    <sheet xmlns:r="http://schemas.openxmlformats.org/officeDocument/2006/relationships" name="Table A-32 (Cont-1)" sheetId="69" state="visible" r:id="rId69"/>
    <sheet xmlns:r="http://schemas.openxmlformats.org/officeDocument/2006/relationships" name="Table A-32 (Cont-2)" sheetId="70" state="visible" r:id="rId70"/>
    <sheet xmlns:r="http://schemas.openxmlformats.org/officeDocument/2006/relationships" name="Table A-32 (Cont-3)" sheetId="71" state="visible" r:id="rId71"/>
    <sheet xmlns:r="http://schemas.openxmlformats.org/officeDocument/2006/relationships" name="Table A-32 (Cont-4)" sheetId="72" state="visible" r:id="rId72"/>
    <sheet xmlns:r="http://schemas.openxmlformats.org/officeDocument/2006/relationships" name="Table A-32 (Cont-5)" sheetId="73" state="visible" r:id="rId73"/>
    <sheet xmlns:r="http://schemas.openxmlformats.org/officeDocument/2006/relationships" name="Table A-33" sheetId="74" state="visible" r:id="rId74"/>
    <sheet xmlns:r="http://schemas.openxmlformats.org/officeDocument/2006/relationships" name="Table A-33 (Cont-1)" sheetId="75" state="visible" r:id="rId75"/>
    <sheet xmlns:r="http://schemas.openxmlformats.org/officeDocument/2006/relationships" name="Table A-33 (Cont-2)" sheetId="76" state="visible" r:id="rId76"/>
    <sheet xmlns:r="http://schemas.openxmlformats.org/officeDocument/2006/relationships" name="Table A-33 (Cont-3)" sheetId="77" state="visible" r:id="rId77"/>
    <sheet xmlns:r="http://schemas.openxmlformats.org/officeDocument/2006/relationships" name="Table A-33 (Cont-4)" sheetId="78" state="visible" r:id="rId78"/>
    <sheet xmlns:r="http://schemas.openxmlformats.org/officeDocument/2006/relationships" name="Table A-33 (Cont-5)" sheetId="79" state="visible" r:id="rId79"/>
    <sheet xmlns:r="http://schemas.openxmlformats.org/officeDocument/2006/relationships" name="Table A-34" sheetId="80" state="visible" r:id="rId80"/>
    <sheet xmlns:r="http://schemas.openxmlformats.org/officeDocument/2006/relationships" name="Table A-34 (Cont-1)" sheetId="81" state="visible" r:id="rId81"/>
    <sheet xmlns:r="http://schemas.openxmlformats.org/officeDocument/2006/relationships" name="Table A-34 (Cont-2)" sheetId="82" state="visible" r:id="rId82"/>
    <sheet xmlns:r="http://schemas.openxmlformats.org/officeDocument/2006/relationships" name="Table A-34 (Cont-3)" sheetId="83" state="visible" r:id="rId83"/>
    <sheet xmlns:r="http://schemas.openxmlformats.org/officeDocument/2006/relationships" name="Table A-34 (Cont-4)" sheetId="84" state="visible" r:id="rId84"/>
    <sheet xmlns:r="http://schemas.openxmlformats.org/officeDocument/2006/relationships" name="Table A-34 (Cont-5)" sheetId="85" state="visible" r:id="rId85"/>
    <sheet xmlns:r="http://schemas.openxmlformats.org/officeDocument/2006/relationships" name="Table A-35" sheetId="86" state="visible" r:id="rId86"/>
    <sheet xmlns:r="http://schemas.openxmlformats.org/officeDocument/2006/relationships" name="Table A-35 (Cont-1)" sheetId="87" state="visible" r:id="rId87"/>
    <sheet xmlns:r="http://schemas.openxmlformats.org/officeDocument/2006/relationships" name="Table A-35 (Cont-2)" sheetId="88" state="visible" r:id="rId88"/>
    <sheet xmlns:r="http://schemas.openxmlformats.org/officeDocument/2006/relationships" name="Table A-35 (Cont-3)" sheetId="89" state="visible" r:id="rId89"/>
    <sheet xmlns:r="http://schemas.openxmlformats.org/officeDocument/2006/relationships" name="Table A-35 (Cont-4)" sheetId="90" state="visible" r:id="rId90"/>
    <sheet xmlns:r="http://schemas.openxmlformats.org/officeDocument/2006/relationships" name="Table A-35 (Cont-5)" sheetId="91" state="visible" r:id="rId91"/>
    <sheet xmlns:r="http://schemas.openxmlformats.org/officeDocument/2006/relationships" name="Table A-36" sheetId="92" state="visible" r:id="rId92"/>
    <sheet xmlns:r="http://schemas.openxmlformats.org/officeDocument/2006/relationships" name="Table A-36 (Cont-1)" sheetId="93" state="visible" r:id="rId93"/>
    <sheet xmlns:r="http://schemas.openxmlformats.org/officeDocument/2006/relationships" name="Table A-36 (Cont-2)" sheetId="94" state="visible" r:id="rId94"/>
    <sheet xmlns:r="http://schemas.openxmlformats.org/officeDocument/2006/relationships" name="Table A-36 (Cont-3)" sheetId="95" state="visible" r:id="rId95"/>
    <sheet xmlns:r="http://schemas.openxmlformats.org/officeDocument/2006/relationships" name="Table A-36 (Cont-4)" sheetId="96" state="visible" r:id="rId96"/>
    <sheet xmlns:r="http://schemas.openxmlformats.org/officeDocument/2006/relationships" name="Table A-36 (Cont-5)" sheetId="97" state="visible" r:id="rId97"/>
    <sheet xmlns:r="http://schemas.openxmlformats.org/officeDocument/2006/relationships" name="Table A-37" sheetId="98" state="visible" r:id="rId98"/>
    <sheet xmlns:r="http://schemas.openxmlformats.org/officeDocument/2006/relationships" name="Table A-38" sheetId="99" state="visible" r:id="rId99"/>
  </sheets>
  <definedNames/>
  <calcPr calcId="124519" fullCalcOnLoad="1"/>
</workbook>
</file>

<file path=xl/styles.xml><?xml version="1.0" encoding="utf-8"?>
<styleSheet xmlns="http://schemas.openxmlformats.org/spreadsheetml/2006/main">
  <numFmts count="1">
    <numFmt numFmtId="164" formatCode="0.0"/>
  </numFmts>
  <fonts count="4">
    <font>
      <name val="Calibri"/>
      <family val="2"/>
      <color theme="1"/>
      <sz val="11"/>
      <scheme val="minor"/>
    </font>
    <font>
      <b val="1"/>
      <color rgb="00055674"/>
    </font>
    <font>
      <color rgb="00000000"/>
    </font>
    <font>
      <name val="Calibri"/>
      <family val="2"/>
      <color theme="10"/>
      <sz val="12"/>
      <scheme val="minor"/>
    </font>
  </fonts>
  <fills count="3">
    <fill>
      <patternFill/>
    </fill>
    <fill>
      <patternFill patternType="gray125"/>
    </fill>
    <fill>
      <patternFill patternType="solid">
        <fgColor rgb="00fbfff0"/>
      </patternFill>
    </fill>
  </fills>
  <borders count="20">
    <border>
      <left/>
      <right/>
      <top/>
      <bottom/>
      <diagonal/>
    </border>
    <border>
      <left/>
      <right/>
      <top style="thick">
        <color rgb="00055674"/>
      </top>
      <bottom style="medium">
        <color rgb="00055674"/>
      </bottom>
      <diagonal/>
    </border>
    <border>
      <left/>
      <right/>
      <top/>
      <bottom style="medium">
        <color rgb="00055674"/>
      </bottom>
      <diagonal/>
    </border>
    <border>
      <left/>
      <right/>
      <top style="thick">
        <color rgb="00055674"/>
      </top>
      <bottom style="thick">
        <color rgb="00055674"/>
      </bottom>
      <diagonal/>
    </border>
    <border>
      <left/>
      <right/>
      <top style="thick">
        <color rgb="00055674"/>
      </top>
      <bottom/>
      <diagonal/>
    </border>
    <border>
      <left style="thin">
        <color rgb="00f8f8f8"/>
      </left>
      <right/>
      <top style="thick">
        <color rgb="00055674"/>
      </top>
      <bottom style="medium">
        <color rgb="00055674"/>
      </bottom>
      <diagonal/>
    </border>
    <border>
      <left/>
      <right/>
      <top/>
      <bottom style="thin">
        <color rgb="00f8f8f8"/>
      </bottom>
      <diagonal/>
    </border>
    <border>
      <left/>
      <right/>
      <top style="medium">
        <color rgb="00055674"/>
      </top>
      <bottom style="thin">
        <color rgb="00f8f8f8"/>
      </bottom>
      <diagonal/>
    </border>
    <border>
      <left/>
      <right/>
      <top style="medium">
        <color rgb="00055674"/>
      </top>
      <bottom/>
      <diagonal/>
    </border>
    <border>
      <left/>
      <right/>
      <top/>
      <bottom style="thick">
        <color rgb="00f8f8f8"/>
      </bottom>
      <diagonal/>
    </border>
    <border>
      <left/>
      <right/>
      <top/>
      <bottom style="thick">
        <color rgb="00055674"/>
      </bottom>
      <diagonal/>
    </border>
    <border>
      <left style="thin">
        <color rgb="00f8f8f8"/>
      </left>
      <right/>
      <top/>
      <bottom style="medium">
        <color rgb="00055674"/>
      </bottom>
      <diagonal/>
    </border>
    <border>
      <left style="medium">
        <color rgb="00055674"/>
      </left>
      <right/>
      <top/>
      <bottom style="medium">
        <color rgb="00055674"/>
      </bottom>
      <diagonal/>
    </border>
    <border>
      <left style="medium">
        <color rgb="00055674"/>
      </left>
      <right/>
      <top/>
      <bottom style="thin">
        <color rgb="00f8f8f8"/>
      </bottom>
      <diagonal/>
    </border>
    <border>
      <left style="medium">
        <color rgb="00055674"/>
      </left>
      <right/>
      <top/>
      <bottom style="thick">
        <color rgb="00f8f8f8"/>
      </bottom>
      <diagonal/>
    </border>
    <border>
      <left/>
      <right/>
      <top/>
      <bottom style="thin">
        <color rgb="00055674"/>
      </bottom>
      <diagonal/>
    </border>
    <border>
      <left style="thin">
        <color rgb="00f8f8f8"/>
      </left>
      <right/>
      <top/>
      <bottom style="thin">
        <color rgb="00055674"/>
      </bottom>
      <diagonal/>
    </border>
    <border>
      <left style="thin">
        <color rgb="00f8f8f8"/>
      </left>
      <right/>
      <top/>
      <bottom/>
      <diagonal/>
    </border>
    <border>
      <left style="medium">
        <color rgb="00055674"/>
      </left>
      <right/>
      <top/>
      <bottom/>
      <diagonal/>
    </border>
    <border>
      <left style="medium">
        <color rgb="00055674"/>
      </left>
      <right/>
      <top/>
      <bottom style="thin">
        <color rgb="00055674"/>
      </bottom>
      <diagonal/>
    </border>
  </borders>
  <cellStyleXfs count="2">
    <xf numFmtId="0" fontId="0" fillId="0" borderId="0"/>
    <xf numFmtId="0" fontId="3" fillId="0" borderId="0"/>
  </cellStyleXfs>
  <cellXfs count="46">
    <xf numFmtId="0" fontId="0" fillId="0" borderId="0" pivotButton="0" quotePrefix="0" xfId="0"/>
    <xf numFmtId="0" fontId="3" fillId="0" borderId="0" pivotButton="0" quotePrefix="0" xfId="1"/>
    <xf numFmtId="0" fontId="1" fillId="0" borderId="0" applyAlignment="1" pivotButton="0" quotePrefix="0" xfId="0">
      <alignment horizontal="left"/>
    </xf>
    <xf numFmtId="0" fontId="0" fillId="0" borderId="1" applyAlignment="1" pivotButton="0" quotePrefix="0" xfId="0">
      <alignment horizontal="left" wrapText="1"/>
    </xf>
    <xf numFmtId="0" fontId="1" fillId="0" borderId="3" applyAlignment="1" pivotButton="0" quotePrefix="0" xfId="0">
      <alignment horizontal="center" wrapText="1"/>
    </xf>
    <xf numFmtId="0" fontId="0" fillId="0" borderId="3" pivotButton="0" quotePrefix="0" xfId="0"/>
    <xf numFmtId="0" fontId="0" fillId="0" borderId="2" pivotButton="0" quotePrefix="0" xfId="0"/>
    <xf numFmtId="0" fontId="0" fillId="0" borderId="5" applyAlignment="1" pivotButton="0" quotePrefix="0" xfId="0">
      <alignment horizontal="right" wrapText="1"/>
    </xf>
    <xf numFmtId="0" fontId="0" fillId="2" borderId="6" applyAlignment="1" pivotButton="0" quotePrefix="0" xfId="0">
      <alignment horizontal="left" wrapText="1"/>
    </xf>
    <xf numFmtId="0" fontId="0" fillId="0" borderId="6" pivotButton="0" quotePrefix="0" xfId="0"/>
    <xf numFmtId="0" fontId="0" fillId="0" borderId="6" applyAlignment="1" pivotButton="0" quotePrefix="0" xfId="0">
      <alignment horizontal="left" wrapText="1" indent="2"/>
    </xf>
    <xf numFmtId="0" fontId="0" fillId="0" borderId="6" applyAlignment="1" pivotButton="0" quotePrefix="0" xfId="0">
      <alignment horizontal="right"/>
    </xf>
    <xf numFmtId="0" fontId="0" fillId="2" borderId="7" applyAlignment="1" pivotButton="0" quotePrefix="0" xfId="0">
      <alignment horizontal="left" wrapText="1"/>
    </xf>
    <xf numFmtId="0" fontId="0" fillId="0" borderId="7" pivotButton="0" quotePrefix="0" xfId="0"/>
    <xf numFmtId="0" fontId="0" fillId="0" borderId="9" applyAlignment="1" pivotButton="0" quotePrefix="0" xfId="0">
      <alignment horizontal="left" wrapText="1" indent="2"/>
    </xf>
    <xf numFmtId="0" fontId="0" fillId="0" borderId="9" applyAlignment="1" pivotButton="0" quotePrefix="0" xfId="0">
      <alignment horizontal="right"/>
    </xf>
    <xf numFmtId="0" fontId="2" fillId="0" borderId="0" applyAlignment="1" pivotButton="0" quotePrefix="0" xfId="0">
      <alignment horizontal="left"/>
    </xf>
    <xf numFmtId="0" fontId="0" fillId="0" borderId="2" applyAlignment="1" pivotButton="0" quotePrefix="0" xfId="0">
      <alignment horizontal="left" wrapText="1"/>
    </xf>
    <xf numFmtId="0" fontId="1" fillId="0" borderId="10" applyAlignment="1" pivotButton="0" quotePrefix="0" xfId="0">
      <alignment horizontal="center" wrapText="1"/>
    </xf>
    <xf numFmtId="0" fontId="0" fillId="0" borderId="10" pivotButton="0" quotePrefix="0" xfId="0"/>
    <xf numFmtId="0" fontId="0" fillId="0" borderId="2" applyAlignment="1" pivotButton="0" quotePrefix="0" xfId="0">
      <alignment horizontal="right" wrapText="1"/>
    </xf>
    <xf numFmtId="0" fontId="0" fillId="0" borderId="11" applyAlignment="1" pivotButton="0" quotePrefix="0" xfId="0">
      <alignment horizontal="right" wrapText="1"/>
    </xf>
    <xf numFmtId="0" fontId="0" fillId="0" borderId="12" applyAlignment="1" pivotButton="0" quotePrefix="0" xfId="0">
      <alignment horizontal="right" wrapText="1"/>
    </xf>
    <xf numFmtId="3" fontId="0" fillId="0" borderId="6" applyAlignment="1" pivotButton="0" quotePrefix="0" xfId="0">
      <alignment horizontal="right"/>
    </xf>
    <xf numFmtId="3" fontId="0" fillId="0" borderId="13" applyAlignment="1" pivotButton="0" quotePrefix="0" xfId="0">
      <alignment horizontal="right"/>
    </xf>
    <xf numFmtId="0" fontId="0" fillId="0" borderId="6" applyAlignment="1" pivotButton="0" quotePrefix="0" xfId="0">
      <alignment horizontal="left" wrapText="1"/>
    </xf>
    <xf numFmtId="0" fontId="0" fillId="0" borderId="6" applyAlignment="1" pivotButton="0" quotePrefix="0" xfId="0">
      <alignment horizontal="left" wrapText="1" indent="1"/>
    </xf>
    <xf numFmtId="0" fontId="0" fillId="0" borderId="13" applyAlignment="1" pivotButton="0" quotePrefix="0" xfId="0">
      <alignment horizontal="right"/>
    </xf>
    <xf numFmtId="0" fontId="0" fillId="0" borderId="9" applyAlignment="1" pivotButton="0" quotePrefix="0" xfId="0">
      <alignment horizontal="left" wrapText="1" indent="1"/>
    </xf>
    <xf numFmtId="3" fontId="0" fillId="0" borderId="9" applyAlignment="1" pivotButton="0" quotePrefix="0" xfId="0">
      <alignment horizontal="right"/>
    </xf>
    <xf numFmtId="3" fontId="0" fillId="0" borderId="14" applyAlignment="1" pivotButton="0" quotePrefix="0" xfId="0">
      <alignment horizontal="right"/>
    </xf>
    <xf numFmtId="0" fontId="0" fillId="0" borderId="9" applyAlignment="1" pivotButton="0" quotePrefix="0" xfId="0">
      <alignment horizontal="left" wrapText="1"/>
    </xf>
    <xf numFmtId="0" fontId="0" fillId="0" borderId="14" applyAlignment="1" pivotButton="0" quotePrefix="0" xfId="0">
      <alignment horizontal="right"/>
    </xf>
    <xf numFmtId="0" fontId="0" fillId="0" borderId="15" applyAlignment="1" pivotButton="0" quotePrefix="0" xfId="0">
      <alignment horizontal="center" wrapText="1"/>
    </xf>
    <xf numFmtId="0" fontId="0" fillId="0" borderId="15" pivotButton="0" quotePrefix="0" xfId="0"/>
    <xf numFmtId="0" fontId="0" fillId="0" borderId="16" applyAlignment="1" pivotButton="0" quotePrefix="0" xfId="0">
      <alignment horizontal="center" wrapText="1"/>
    </xf>
    <xf numFmtId="0" fontId="0" fillId="0" borderId="11" pivotButton="0" quotePrefix="0" xfId="0"/>
    <xf numFmtId="0" fontId="0" fillId="0" borderId="12" pivotButton="0" quotePrefix="0" xfId="0"/>
    <xf numFmtId="164" fontId="0" fillId="0" borderId="6" applyAlignment="1" pivotButton="0" quotePrefix="0" xfId="0">
      <alignment horizontal="right"/>
    </xf>
    <xf numFmtId="164" fontId="0" fillId="0" borderId="13" applyAlignment="1" pivotButton="0" quotePrefix="0" xfId="0">
      <alignment horizontal="right"/>
    </xf>
    <xf numFmtId="164" fontId="0" fillId="0" borderId="9" applyAlignment="1" pivotButton="0" quotePrefix="0" xfId="0">
      <alignment horizontal="right"/>
    </xf>
    <xf numFmtId="164" fontId="0" fillId="0" borderId="14" applyAlignment="1" pivotButton="0" quotePrefix="0" xfId="0">
      <alignment horizontal="right"/>
    </xf>
    <xf numFmtId="0" fontId="0" fillId="0" borderId="19" applyAlignment="1" pivotButton="0" quotePrefix="0" xfId="0">
      <alignment horizontal="center" wrapText="1"/>
    </xf>
    <xf numFmtId="0" fontId="0" fillId="0" borderId="1" applyAlignment="1" pivotButton="0" quotePrefix="0" xfId="0">
      <alignment horizontal="right" wrapText="1"/>
    </xf>
    <xf numFmtId="0" fontId="0" fillId="2" borderId="6" applyAlignment="1" pivotButton="0" quotePrefix="0" xfId="0">
      <alignment horizontal="left" wrapText="1" indent="1"/>
    </xf>
    <xf numFmtId="0" fontId="0" fillId="0" borderId="6" applyAlignment="1" pivotButton="0" quotePrefix="0" xfId="0">
      <alignment horizontal="left" wrapText="1" indent="3"/>
    </xf>
  </cellXfs>
  <cellStyles count="2">
    <cellStyle name="Normal" xfId="0" builtinId="0" hidden="0"/>
    <cellStyle name="Hyperlink" xfId="1" builtinId="8" hidden="0"/>
  </cellStyles>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xl/worksheets/sheet26.xml"/><Relationship Id="rId21" Type="http://schemas.openxmlformats.org/officeDocument/2006/relationships/worksheet" Target="/xl/worksheets/sheet21.xml"/><Relationship Id="rId42" Type="http://schemas.openxmlformats.org/officeDocument/2006/relationships/worksheet" Target="/xl/worksheets/sheet42.xml"/><Relationship Id="rId47" Type="http://schemas.openxmlformats.org/officeDocument/2006/relationships/worksheet" Target="/xl/worksheets/sheet47.xml"/><Relationship Id="rId63" Type="http://schemas.openxmlformats.org/officeDocument/2006/relationships/worksheet" Target="/xl/worksheets/sheet63.xml"/><Relationship Id="rId68" Type="http://schemas.openxmlformats.org/officeDocument/2006/relationships/worksheet" Target="/xl/worksheets/sheet68.xml"/><Relationship Id="rId84" Type="http://schemas.openxmlformats.org/officeDocument/2006/relationships/worksheet" Target="/xl/worksheets/sheet84.xml"/><Relationship Id="rId89" Type="http://schemas.openxmlformats.org/officeDocument/2006/relationships/worksheet" Target="/xl/worksheets/sheet89.xml"/><Relationship Id="rId16" Type="http://schemas.openxmlformats.org/officeDocument/2006/relationships/worksheet" Target="/xl/worksheets/sheet16.xml"/><Relationship Id="rId11" Type="http://schemas.openxmlformats.org/officeDocument/2006/relationships/worksheet" Target="/xl/worksheets/sheet11.xml"/><Relationship Id="rId32" Type="http://schemas.openxmlformats.org/officeDocument/2006/relationships/worksheet" Target="/xl/worksheets/sheet32.xml"/><Relationship Id="rId37" Type="http://schemas.openxmlformats.org/officeDocument/2006/relationships/worksheet" Target="/xl/worksheets/sheet37.xml"/><Relationship Id="rId53" Type="http://schemas.openxmlformats.org/officeDocument/2006/relationships/worksheet" Target="/xl/worksheets/sheet53.xml"/><Relationship Id="rId58" Type="http://schemas.openxmlformats.org/officeDocument/2006/relationships/worksheet" Target="/xl/worksheets/sheet58.xml"/><Relationship Id="rId74" Type="http://schemas.openxmlformats.org/officeDocument/2006/relationships/worksheet" Target="/xl/worksheets/sheet74.xml"/><Relationship Id="rId79" Type="http://schemas.openxmlformats.org/officeDocument/2006/relationships/worksheet" Target="/xl/worksheets/sheet79.xml"/><Relationship Id="rId102" Type="http://schemas.openxmlformats.org/officeDocument/2006/relationships/customXml" Target="../customXml/item1.xml"/><Relationship Id="rId5" Type="http://schemas.openxmlformats.org/officeDocument/2006/relationships/worksheet" Target="/xl/worksheets/sheet5.xml"/><Relationship Id="rId90" Type="http://schemas.openxmlformats.org/officeDocument/2006/relationships/worksheet" Target="/xl/worksheets/sheet90.xml"/><Relationship Id="rId95" Type="http://schemas.openxmlformats.org/officeDocument/2006/relationships/worksheet" Target="/xl/worksheets/sheet95.xml"/><Relationship Id="rId22" Type="http://schemas.openxmlformats.org/officeDocument/2006/relationships/worksheet" Target="/xl/worksheets/sheet22.xml"/><Relationship Id="rId27" Type="http://schemas.openxmlformats.org/officeDocument/2006/relationships/worksheet" Target="/xl/worksheets/sheet27.xml"/><Relationship Id="rId43" Type="http://schemas.openxmlformats.org/officeDocument/2006/relationships/worksheet" Target="/xl/worksheets/sheet43.xml"/><Relationship Id="rId48" Type="http://schemas.openxmlformats.org/officeDocument/2006/relationships/worksheet" Target="/xl/worksheets/sheet48.xml"/><Relationship Id="rId64" Type="http://schemas.openxmlformats.org/officeDocument/2006/relationships/worksheet" Target="/xl/worksheets/sheet64.xml"/><Relationship Id="rId69" Type="http://schemas.openxmlformats.org/officeDocument/2006/relationships/worksheet" Target="/xl/worksheets/sheet69.xml"/><Relationship Id="rId80" Type="http://schemas.openxmlformats.org/officeDocument/2006/relationships/worksheet" Target="/xl/worksheets/sheet80.xml"/><Relationship Id="rId85" Type="http://schemas.openxmlformats.org/officeDocument/2006/relationships/worksheet" Target="/xl/worksheets/sheet85.xml"/><Relationship Id="rId12" Type="http://schemas.openxmlformats.org/officeDocument/2006/relationships/worksheet" Target="/xl/worksheets/sheet12.xml"/><Relationship Id="rId17" Type="http://schemas.openxmlformats.org/officeDocument/2006/relationships/worksheet" Target="/xl/worksheets/sheet17.xml"/><Relationship Id="rId25" Type="http://schemas.openxmlformats.org/officeDocument/2006/relationships/worksheet" Target="/xl/worksheets/sheet25.xml"/><Relationship Id="rId33" Type="http://schemas.openxmlformats.org/officeDocument/2006/relationships/worksheet" Target="/xl/worksheets/sheet33.xml"/><Relationship Id="rId38" Type="http://schemas.openxmlformats.org/officeDocument/2006/relationships/worksheet" Target="/xl/worksheets/sheet38.xml"/><Relationship Id="rId46" Type="http://schemas.openxmlformats.org/officeDocument/2006/relationships/worksheet" Target="/xl/worksheets/sheet46.xml"/><Relationship Id="rId59" Type="http://schemas.openxmlformats.org/officeDocument/2006/relationships/worksheet" Target="/xl/worksheets/sheet59.xml"/><Relationship Id="rId67" Type="http://schemas.openxmlformats.org/officeDocument/2006/relationships/worksheet" Target="/xl/worksheets/sheet67.xml"/><Relationship Id="rId103" Type="http://schemas.openxmlformats.org/officeDocument/2006/relationships/customXml" Target="../customXml/item2.xml"/><Relationship Id="rId20" Type="http://schemas.openxmlformats.org/officeDocument/2006/relationships/worksheet" Target="/xl/worksheets/sheet20.xml"/><Relationship Id="rId41" Type="http://schemas.openxmlformats.org/officeDocument/2006/relationships/worksheet" Target="/xl/worksheets/sheet41.xml"/><Relationship Id="rId54" Type="http://schemas.openxmlformats.org/officeDocument/2006/relationships/worksheet" Target="/xl/worksheets/sheet54.xml"/><Relationship Id="rId62" Type="http://schemas.openxmlformats.org/officeDocument/2006/relationships/worksheet" Target="/xl/worksheets/sheet62.xml"/><Relationship Id="rId70" Type="http://schemas.openxmlformats.org/officeDocument/2006/relationships/worksheet" Target="/xl/worksheets/sheet70.xml"/><Relationship Id="rId75" Type="http://schemas.openxmlformats.org/officeDocument/2006/relationships/worksheet" Target="/xl/worksheets/sheet75.xml"/><Relationship Id="rId83" Type="http://schemas.openxmlformats.org/officeDocument/2006/relationships/worksheet" Target="/xl/worksheets/sheet83.xml"/><Relationship Id="rId88" Type="http://schemas.openxmlformats.org/officeDocument/2006/relationships/worksheet" Target="/xl/worksheets/sheet88.xml"/><Relationship Id="rId91" Type="http://schemas.openxmlformats.org/officeDocument/2006/relationships/worksheet" Target="/xl/worksheets/sheet91.xml"/><Relationship Id="rId96" Type="http://schemas.openxmlformats.org/officeDocument/2006/relationships/worksheet" Target="/xl/worksheets/sheet96.xml"/><Relationship Id="rId1" Type="http://schemas.openxmlformats.org/officeDocument/2006/relationships/worksheet" Target="/xl/worksheets/sheet1.xml"/><Relationship Id="rId6" Type="http://schemas.openxmlformats.org/officeDocument/2006/relationships/worksheet" Target="/xl/worksheets/sheet6.xml"/><Relationship Id="rId15" Type="http://schemas.openxmlformats.org/officeDocument/2006/relationships/worksheet" Target="/xl/worksheets/sheet15.xml"/><Relationship Id="rId23" Type="http://schemas.openxmlformats.org/officeDocument/2006/relationships/worksheet" Target="/xl/worksheets/sheet23.xml"/><Relationship Id="rId28" Type="http://schemas.openxmlformats.org/officeDocument/2006/relationships/worksheet" Target="/xl/worksheets/sheet28.xml"/><Relationship Id="rId36" Type="http://schemas.openxmlformats.org/officeDocument/2006/relationships/worksheet" Target="/xl/worksheets/sheet36.xml"/><Relationship Id="rId49" Type="http://schemas.openxmlformats.org/officeDocument/2006/relationships/worksheet" Target="/xl/worksheets/sheet49.xml"/><Relationship Id="rId57" Type="http://schemas.openxmlformats.org/officeDocument/2006/relationships/worksheet" Target="/xl/worksheets/sheet57.xml"/><Relationship Id="rId10" Type="http://schemas.openxmlformats.org/officeDocument/2006/relationships/worksheet" Target="/xl/worksheets/sheet10.xml"/><Relationship Id="rId31" Type="http://schemas.openxmlformats.org/officeDocument/2006/relationships/worksheet" Target="/xl/worksheets/sheet31.xml"/><Relationship Id="rId44" Type="http://schemas.openxmlformats.org/officeDocument/2006/relationships/worksheet" Target="/xl/worksheets/sheet44.xml"/><Relationship Id="rId52" Type="http://schemas.openxmlformats.org/officeDocument/2006/relationships/worksheet" Target="/xl/worksheets/sheet52.xml"/><Relationship Id="rId60" Type="http://schemas.openxmlformats.org/officeDocument/2006/relationships/worksheet" Target="/xl/worksheets/sheet60.xml"/><Relationship Id="rId65" Type="http://schemas.openxmlformats.org/officeDocument/2006/relationships/worksheet" Target="/xl/worksheets/sheet65.xml"/><Relationship Id="rId73" Type="http://schemas.openxmlformats.org/officeDocument/2006/relationships/worksheet" Target="/xl/worksheets/sheet73.xml"/><Relationship Id="rId78" Type="http://schemas.openxmlformats.org/officeDocument/2006/relationships/worksheet" Target="/xl/worksheets/sheet78.xml"/><Relationship Id="rId81" Type="http://schemas.openxmlformats.org/officeDocument/2006/relationships/worksheet" Target="/xl/worksheets/sheet81.xml"/><Relationship Id="rId86" Type="http://schemas.openxmlformats.org/officeDocument/2006/relationships/worksheet" Target="/xl/worksheets/sheet86.xml"/><Relationship Id="rId94" Type="http://schemas.openxmlformats.org/officeDocument/2006/relationships/worksheet" Target="/xl/worksheets/sheet94.xml"/><Relationship Id="rId99" Type="http://schemas.openxmlformats.org/officeDocument/2006/relationships/worksheet" Target="/xl/worksheets/sheet99.xml"/><Relationship Id="rId101" Type="http://schemas.openxmlformats.org/officeDocument/2006/relationships/theme" Target="theme/theme1.xml"/><Relationship Id="rId4" Type="http://schemas.openxmlformats.org/officeDocument/2006/relationships/worksheet" Target="/xl/worksheets/sheet4.xml"/><Relationship Id="rId9" Type="http://schemas.openxmlformats.org/officeDocument/2006/relationships/worksheet" Target="/xl/worksheets/sheet9.xml"/><Relationship Id="rId13" Type="http://schemas.openxmlformats.org/officeDocument/2006/relationships/worksheet" Target="/xl/worksheets/sheet13.xml"/><Relationship Id="rId18" Type="http://schemas.openxmlformats.org/officeDocument/2006/relationships/worksheet" Target="/xl/worksheets/sheet18.xml"/><Relationship Id="rId39" Type="http://schemas.openxmlformats.org/officeDocument/2006/relationships/worksheet" Target="/xl/worksheets/sheet39.xml"/><Relationship Id="rId34" Type="http://schemas.openxmlformats.org/officeDocument/2006/relationships/worksheet" Target="/xl/worksheets/sheet34.xml"/><Relationship Id="rId50" Type="http://schemas.openxmlformats.org/officeDocument/2006/relationships/worksheet" Target="/xl/worksheets/sheet50.xml"/><Relationship Id="rId55" Type="http://schemas.openxmlformats.org/officeDocument/2006/relationships/worksheet" Target="/xl/worksheets/sheet55.xml"/><Relationship Id="rId76" Type="http://schemas.openxmlformats.org/officeDocument/2006/relationships/worksheet" Target="/xl/worksheets/sheet76.xml"/><Relationship Id="rId97" Type="http://schemas.openxmlformats.org/officeDocument/2006/relationships/worksheet" Target="/xl/worksheets/sheet97.xml"/><Relationship Id="rId104" Type="http://schemas.openxmlformats.org/officeDocument/2006/relationships/customXml" Target="../customXml/item3.xml"/><Relationship Id="rId7" Type="http://schemas.openxmlformats.org/officeDocument/2006/relationships/worksheet" Target="/xl/worksheets/sheet7.xml"/><Relationship Id="rId71" Type="http://schemas.openxmlformats.org/officeDocument/2006/relationships/worksheet" Target="/xl/worksheets/sheet71.xml"/><Relationship Id="rId92" Type="http://schemas.openxmlformats.org/officeDocument/2006/relationships/worksheet" Target="/xl/worksheets/sheet92.xml"/><Relationship Id="rId2" Type="http://schemas.openxmlformats.org/officeDocument/2006/relationships/worksheet" Target="/xl/worksheets/sheet2.xml"/><Relationship Id="rId29" Type="http://schemas.openxmlformats.org/officeDocument/2006/relationships/worksheet" Target="/xl/worksheets/sheet29.xml"/><Relationship Id="rId24" Type="http://schemas.openxmlformats.org/officeDocument/2006/relationships/worksheet" Target="/xl/worksheets/sheet24.xml"/><Relationship Id="rId40" Type="http://schemas.openxmlformats.org/officeDocument/2006/relationships/worksheet" Target="/xl/worksheets/sheet40.xml"/><Relationship Id="rId45" Type="http://schemas.openxmlformats.org/officeDocument/2006/relationships/worksheet" Target="/xl/worksheets/sheet45.xml"/><Relationship Id="rId66" Type="http://schemas.openxmlformats.org/officeDocument/2006/relationships/worksheet" Target="/xl/worksheets/sheet66.xml"/><Relationship Id="rId87" Type="http://schemas.openxmlformats.org/officeDocument/2006/relationships/worksheet" Target="/xl/worksheets/sheet87.xml"/><Relationship Id="rId61" Type="http://schemas.openxmlformats.org/officeDocument/2006/relationships/worksheet" Target="/xl/worksheets/sheet61.xml"/><Relationship Id="rId82" Type="http://schemas.openxmlformats.org/officeDocument/2006/relationships/worksheet" Target="/xl/worksheets/sheet82.xml"/><Relationship Id="rId19" Type="http://schemas.openxmlformats.org/officeDocument/2006/relationships/worksheet" Target="/xl/worksheets/sheet19.xml"/><Relationship Id="rId14" Type="http://schemas.openxmlformats.org/officeDocument/2006/relationships/worksheet" Target="/xl/worksheets/sheet14.xml"/><Relationship Id="rId30" Type="http://schemas.openxmlformats.org/officeDocument/2006/relationships/worksheet" Target="/xl/worksheets/sheet30.xml"/><Relationship Id="rId35" Type="http://schemas.openxmlformats.org/officeDocument/2006/relationships/worksheet" Target="/xl/worksheets/sheet35.xml"/><Relationship Id="rId56" Type="http://schemas.openxmlformats.org/officeDocument/2006/relationships/worksheet" Target="/xl/worksheets/sheet56.xml"/><Relationship Id="rId77" Type="http://schemas.openxmlformats.org/officeDocument/2006/relationships/worksheet" Target="/xl/worksheets/sheet77.xml"/><Relationship Id="rId100" Type="http://schemas.openxmlformats.org/officeDocument/2006/relationships/styles" Target="styles.xml"/><Relationship Id="rId8" Type="http://schemas.openxmlformats.org/officeDocument/2006/relationships/worksheet" Target="/xl/worksheets/sheet8.xml"/><Relationship Id="rId51" Type="http://schemas.openxmlformats.org/officeDocument/2006/relationships/worksheet" Target="/xl/worksheets/sheet51.xml"/><Relationship Id="rId72" Type="http://schemas.openxmlformats.org/officeDocument/2006/relationships/worksheet" Target="/xl/worksheets/sheet72.xml"/><Relationship Id="rId93" Type="http://schemas.openxmlformats.org/officeDocument/2006/relationships/worksheet" Target="/xl/worksheets/sheet93.xml"/><Relationship Id="rId98" Type="http://schemas.openxmlformats.org/officeDocument/2006/relationships/worksheet" Target="/xl/worksheets/sheet98.xml"/><Relationship Id="rId3" Type="http://schemas.openxmlformats.org/officeDocument/2006/relationships/worksheet" Target="/xl/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B98"/>
  <sheetViews>
    <sheetView workbookViewId="0">
      <selection activeCell="A1" sqref="A1"/>
    </sheetView>
  </sheetViews>
  <sheetFormatPr baseColWidth="8" defaultRowHeight="15"/>
  <cols>
    <col width="20" customWidth="1" min="1" max="1"/>
  </cols>
  <sheetData>
    <row r="1">
      <c r="A1" s="1">
        <f>HYPERLINK("#'Table A-1'!A1", "Table A-1")</f>
        <v/>
      </c>
      <c r="B1" t="inlineStr">
        <is>
          <t>Table A-1. Target and actual percentage distribution of passages in NAEP reading, by grade and text type: 2022</t>
        </is>
      </c>
    </row>
    <row r="2">
      <c r="A2" s="1">
        <f>HYPERLINK("#'Table A-2'!A1", "Table A-2")</f>
        <v/>
      </c>
      <c r="B2" t="inlineStr">
        <is>
          <t>Table A-2. Target and actual percentage distribution of cognitive targets in NAEP reading, by grade: 2022</t>
        </is>
      </c>
    </row>
    <row r="3">
      <c r="A3" s="1">
        <f>HYPERLINK("#'Table A-3'!A1", "Table A-3")</f>
        <v/>
      </c>
      <c r="B3" t="inlineStr">
        <is>
          <t>Table A-3. Student sample sizes and target populations in NAEP reading at grades 4 and 8, by state/jurisdiction: 2022</t>
        </is>
      </c>
    </row>
    <row r="4">
      <c r="A4" s="1">
        <f>HYPERLINK("#'Table A-4'!A1", "Table A-4")</f>
        <v/>
      </c>
      <c r="B4" t="inlineStr">
        <is>
          <t>Table A-4. Student sample sizes and target populations for Trial Urban District Assessment (TUDA) in reading at grades 4 and 8, by urban district: 2022</t>
        </is>
      </c>
    </row>
    <row r="5">
      <c r="A5" s="1">
        <f>HYPERLINK("#'Table A-5'!A1", "Table A-5")</f>
        <v/>
      </c>
      <c r="B5" t="inlineStr">
        <is>
          <t>Table A-5. National school and student participation rates in NAEP reading, by grade and type of school: 2022</t>
        </is>
      </c>
    </row>
    <row r="6">
      <c r="A6" s="1">
        <f>HYPERLINK("#'Table A-6'!A1", "Table A-6")</f>
        <v/>
      </c>
      <c r="B6" t="inlineStr">
        <is>
          <t>Table A-6. Public school and student participation rates in NAEP reading at grade 4, by state/jurisdiction: 2022</t>
        </is>
      </c>
    </row>
    <row r="7">
      <c r="A7" s="1">
        <f>HYPERLINK("#'Table A-7'!A1", "Table A-7")</f>
        <v/>
      </c>
      <c r="B7" t="inlineStr">
        <is>
          <t>Table A-7. Public school and student participation rates in NAEP reading at grade 8, by state/jurisdiction: 2022</t>
        </is>
      </c>
    </row>
    <row r="8">
      <c r="A8" s="1">
        <f>HYPERLINK("#'Table A-8'!A1", "Table A-8")</f>
        <v/>
      </c>
      <c r="B8" t="inlineStr">
        <is>
          <t>Table A-8. Public school and student participation rates for Trial Urban District Assessment (TUDA) in reading, by grade and urban district: 2022</t>
        </is>
      </c>
    </row>
    <row r="9">
      <c r="A9" s="1">
        <f>HYPERLINK("#'Table A-9'!A1", "Table A-9")</f>
        <v/>
      </c>
      <c r="B9" t="inlineStr">
        <is>
          <t>Table A-9. Percentage of fourth- and eighth-grade students identified as students with disabilities (SD) and/or English learners (EL) assessed in NAEP reading with accommodations, by SD/EL category and type of accommodation: 2022</t>
        </is>
      </c>
    </row>
    <row r="10">
      <c r="A10" s="1">
        <f>HYPERLINK("#'Table A-10'!A1", "Table A-10")</f>
        <v/>
      </c>
      <c r="B10" t="inlineStr">
        <is>
          <t>Table A-10. Inclusion rate and confidence interval in NAEP reading for fourth- and eighth-grade public school students, as a percentage of all students, by state/jurisdiction: 2022</t>
        </is>
      </c>
    </row>
    <row r="11">
      <c r="A11" s="1">
        <f>HYPERLINK("#'Table A-11'!A1", "Table A-11")</f>
        <v/>
      </c>
      <c r="B11" t="inlineStr">
        <is>
          <t>Table A-11. Inclusion rate and standard error (SE) in NAEP reading for fourth- and eighth-grade public school students with disabilities (SD) and English learners (EL), as a percentage of identified SD or EL students, by state/jurisdiction: 2022</t>
        </is>
      </c>
    </row>
    <row r="12">
      <c r="A12" s="1">
        <f>HYPERLINK("#'Table A-12'!A1", "Table A-12")</f>
        <v/>
      </c>
      <c r="B12" t="inlineStr">
        <is>
          <t>Table A-12. Inclusion rate and confidence interval in NAEP reading for fourth- and eighth-grade public school students, as a percentage of all students, by urban district/jurisdiction: 2022</t>
        </is>
      </c>
    </row>
    <row r="13">
      <c r="A13" s="1">
        <f>HYPERLINK("#'Table A-13'!A1", "Table A-13")</f>
        <v/>
      </c>
      <c r="B13" t="inlineStr">
        <is>
          <t>Table A-13. Inclusion rate and standard error (SE) in NAEP reading for fourth- and eighth-grade public school students with disabilities (SD) and English learners (EL), as a percentage of identified SD and EL students, by urban district/jurisdiction: 2022</t>
        </is>
      </c>
    </row>
    <row r="14">
      <c r="A14" s="1">
        <f>HYPERLINK("#'Table A-14'!A1", "Table A-14")</f>
        <v/>
      </c>
      <c r="B14" t="inlineStr">
        <is>
          <t>Table A-14. Percentage of fourth- and eighth-grade students identified as students with disabilities (SD) and/or English learners (EL) excluded and assessed in NAEP reading when accommodations were not permitted: 1992, 1994, and 1998</t>
        </is>
      </c>
    </row>
    <row r="15">
      <c r="A15" s="1">
        <f>HYPERLINK("#'Table A-15'!A1", "Table A-15")</f>
        <v/>
      </c>
      <c r="B15" t="inlineStr">
        <is>
          <t>Table A-15. Percentage of fourth- and eighth-grade students identified as students with disabilities (SD) and/or English learners (EL) excluded and assessed in NAEP reading when accommodations were permitted: Various years, 1998–2022</t>
        </is>
      </c>
    </row>
    <row r="16">
      <c r="A16" s="1">
        <f>HYPERLINK("#'Table A-16'!A1", "Table A-16")</f>
        <v/>
      </c>
      <c r="B16" t="inlineStr">
        <is>
          <t>Table A-16. Percentage of fourth- and eighth-grade students identified as students with disabilities (SD) and/or English learners (EL) excluded and assessed in NAEP reading, as a percentage of identified SD and/or EL students, by grade and SD/EL category: 2022</t>
        </is>
      </c>
    </row>
    <row r="17">
      <c r="A17" s="1">
        <f>HYPERLINK("#'Table A-17'!A1", "Table A-17")</f>
        <v/>
      </c>
      <c r="B17" t="inlineStr">
        <is>
          <t>Table A-17. Percentage of fourth-grade public school students identified as students with disabilities and/or English learners excluded and assessed in NAEP reading when accommodations were not permitted, by state/jurisdiction: 1992, 1994, and 1998</t>
        </is>
      </c>
    </row>
    <row r="18">
      <c r="A18" s="1">
        <f>HYPERLINK("#'Table A-18'!A1", "Table A-18")</f>
        <v/>
      </c>
      <c r="B18" t="inlineStr">
        <is>
          <t>Table A-18. Percentage of fourth-grade public school students identified as students with disabilities and/or English learners excluded and assessed in NAEP reading when accommodations were permitted, by state/jurisdiction: Various years, 1998–2022</t>
        </is>
      </c>
    </row>
    <row r="19">
      <c r="A19" s="1">
        <f>HYPERLINK("#'Table A-18 (Cont-1)'!A1", "Table A-18 (Cont-1)")</f>
        <v/>
      </c>
      <c r="B19"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0">
      <c r="A20" s="1">
        <f>HYPERLINK("#'Table A-18 (Cont-2)'!A1", "Table A-18 (Cont-2)")</f>
        <v/>
      </c>
      <c r="B20"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1">
      <c r="A21" s="1">
        <f>HYPERLINK("#'Table A-18 (Cont-3)'!A1", "Table A-18 (Cont-3)")</f>
        <v/>
      </c>
      <c r="B21"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2">
      <c r="A22" s="1">
        <f>HYPERLINK("#'Table A-18 (Cont-4)'!A1", "Table A-18 (Cont-4)")</f>
        <v/>
      </c>
      <c r="B2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3">
      <c r="A23" s="1">
        <f>HYPERLINK("#'Table A-18 (Cont-5)'!A1", "Table A-18 (Cont-5)")</f>
        <v/>
      </c>
      <c r="B23"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4">
      <c r="A24" s="1">
        <f>HYPERLINK("#'Table A-19'!A1", "Table A-19")</f>
        <v/>
      </c>
      <c r="B24" t="inlineStr">
        <is>
          <t>Table A-19. Percentage of eighth-grade public school students identified as students with disabilities and/or English learners excluded and assessed in NAEP reading when accommodations were not permitted, by state/jurisdiction: 1998</t>
        </is>
      </c>
    </row>
    <row r="25">
      <c r="A25" s="1">
        <f>HYPERLINK("#'Table A-20'!A1", "Table A-20")</f>
        <v/>
      </c>
      <c r="B25" t="inlineStr">
        <is>
          <t>Table A-20. Percentage of eighth-grade public school students identified as students with disabilities and/or English learners excluded and assessed in NAEP reading when accommodations were permitted, by state/jurisdiction: Various years, 1998–2022</t>
        </is>
      </c>
    </row>
    <row r="26">
      <c r="A26" s="1">
        <f>HYPERLINK("#'Table A-20 (Cont-1)'!A1", "Table A-20 (Cont-1)")</f>
        <v/>
      </c>
      <c r="B26"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7">
      <c r="A27" s="1">
        <f>HYPERLINK("#'Table A-20 (Cont-2)'!A1", "Table A-20 (Cont-2)")</f>
        <v/>
      </c>
      <c r="B27"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8">
      <c r="A28" s="1">
        <f>HYPERLINK("#'Table A-20 (Cont-3)'!A1", "Table A-20 (Cont-3)")</f>
        <v/>
      </c>
      <c r="B28"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9">
      <c r="A29" s="1">
        <f>HYPERLINK("#'Table A-20 (Cont-4)'!A1", "Table A-20 (Cont-4)")</f>
        <v/>
      </c>
      <c r="B29"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30">
      <c r="A30" s="1">
        <f>HYPERLINK("#'Table A-20 (Cont-5)'!A1", "Table A-20 (Cont-5)")</f>
        <v/>
      </c>
      <c r="B30"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31">
      <c r="A31" s="1">
        <f>HYPERLINK("#'Table A-21'!A1", "Table A-21")</f>
        <v/>
      </c>
      <c r="B31" t="inlineStr">
        <is>
          <t>Table A-21. Percentage of fourth-grade public school students identified as students with disabilities excluded and assessed in NAEP reading when accommodations were not permitted, by state/jurisdiction: 1992, 1994, and 1998</t>
        </is>
      </c>
    </row>
    <row r="32">
      <c r="A32" s="1">
        <f>HYPERLINK("#'Table A-22'!A1", "Table A-22")</f>
        <v/>
      </c>
      <c r="B32" t="inlineStr">
        <is>
          <t>Table A-22. Percentage of fourth-grade public school students identified as students with disabilities and assessed in NAEP reading when accommodations were permitted, by state/jurisdiction: Various years, 1998–2022</t>
        </is>
      </c>
    </row>
    <row r="33">
      <c r="A33" s="1">
        <f>HYPERLINK("#'Table A-22 (Cont-1)'!A1", "Table A-22 (Cont-1)")</f>
        <v/>
      </c>
      <c r="B33" t="inlineStr">
        <is>
          <t>Table A-22. Percentage of fourth-grade public school students identified as students with disabilities and assessed in NAEP reading when accommodations were permitted, by state/jurisdiction: Various years, 1998–2022—Continued</t>
        </is>
      </c>
    </row>
    <row r="34">
      <c r="A34" s="1">
        <f>HYPERLINK("#'Table A-22 (Cont-2)'!A1", "Table A-22 (Cont-2)")</f>
        <v/>
      </c>
      <c r="B34" t="inlineStr">
        <is>
          <t>Table A-22. Percentage of fourth-grade public school students identified as students with disabilities and assessed in NAEP reading when accommodations were permitted, by state/jurisdiction: Various years, 1998–2022—Continued</t>
        </is>
      </c>
    </row>
    <row r="35">
      <c r="A35" s="1">
        <f>HYPERLINK("#'Table A-22 (Cont-3)'!A1", "Table A-22 (Cont-3)")</f>
        <v/>
      </c>
      <c r="B35" t="inlineStr">
        <is>
          <t>Table A-22. Percentage of fourth-grade public school students identified as students with disabilities and assessed in NAEP reading when accommodations were permitted, by state/jurisdiction: Various years, 1998–2022—Continued</t>
        </is>
      </c>
    </row>
    <row r="36">
      <c r="A36" s="1">
        <f>HYPERLINK("#'Table A-22 (Cont-4)'!A1", "Table A-22 (Cont-4)")</f>
        <v/>
      </c>
      <c r="B36" t="inlineStr">
        <is>
          <t>Table A-22. Percentage of fourth-grade public school students identified as students with disabilities and assessed in NAEP reading when accommodations were permitted, by state/jurisdiction: Various years, 1998–2022—Continued</t>
        </is>
      </c>
    </row>
    <row r="37">
      <c r="A37" s="1">
        <f>HYPERLINK("#'Table A-22 (Cont-5)'!A1", "Table A-22 (Cont-5)")</f>
        <v/>
      </c>
      <c r="B37" t="inlineStr">
        <is>
          <t>Table A-22. Percentage of fourth-grade public school students identified as students with disabilities and assessed in NAEP reading when accommodations were permitted, by state/jurisdiction: Various years, 1998–2022—Continued</t>
        </is>
      </c>
    </row>
    <row r="38">
      <c r="A38" s="1">
        <f>HYPERLINK("#'Table A-23'!A1", "Table A-23")</f>
        <v/>
      </c>
      <c r="B38" t="inlineStr">
        <is>
          <t>Table A-23. Percentage of eighth-grade public school students identified as students with disabilities excluded and assessed in NAEP reading when accommodations were not permitted, by state/jurisdiction: 1998</t>
        </is>
      </c>
    </row>
    <row r="39">
      <c r="A39" s="1">
        <f>HYPERLINK("#'Table A-24'!A1", "Table A-24")</f>
        <v/>
      </c>
      <c r="B39" t="inlineStr">
        <is>
          <t>Table A-24. Percentage of eighth-grade public school students identified as students with disabilities and assessed in NAEP reading when accommodations were permitted, by state/jurisdiction: Various years, 1998–2022</t>
        </is>
      </c>
    </row>
    <row r="40">
      <c r="A40" s="1">
        <f>HYPERLINK("#'Table A-24 (Cont-1)'!A1", "Table A-24 (Cont-1)")</f>
        <v/>
      </c>
      <c r="B40" t="inlineStr">
        <is>
          <t>Table A-24. Percentage of eighth-grade public school students identified as students with disabilities and assessed in NAEP reading when accommodations were permitted, by state/jurisdiction: Various years, 1998–2022—Continued</t>
        </is>
      </c>
    </row>
    <row r="41">
      <c r="A41" s="1">
        <f>HYPERLINK("#'Table A-24 (Cont-2)'!A1", "Table A-24 (Cont-2)")</f>
        <v/>
      </c>
      <c r="B41" t="inlineStr">
        <is>
          <t>Table A-24. Percentage of eighth-grade public school students identified as students with disabilities and assessed in NAEP reading when accommodations were permitted, by state/jurisdiction: Various years, 1998–2022—Continued</t>
        </is>
      </c>
    </row>
    <row r="42">
      <c r="A42" s="1">
        <f>HYPERLINK("#'Table A-24 (Cont-3)'!A1", "Table A-24 (Cont-3)")</f>
        <v/>
      </c>
      <c r="B42" t="inlineStr">
        <is>
          <t>Table A-24. Percentage of eighth-grade public school students identified as students with disabilities and assessed in NAEP reading when accommodations were permitted, by state/jurisdiction: Various years, 1998–2022—Continued</t>
        </is>
      </c>
    </row>
    <row r="43">
      <c r="A43" s="1">
        <f>HYPERLINK("#'Table A-24 (Cont-4)'!A1", "Table A-24 (Cont-4)")</f>
        <v/>
      </c>
      <c r="B43" t="inlineStr">
        <is>
          <t>Table A-24. Percentage of eighth-grade public school students identified as students with disabilities and assessed in NAEP reading when accommodations were permitted, by state/jurisdiction: Various years, 1998–2022—Continued</t>
        </is>
      </c>
    </row>
    <row r="44">
      <c r="A44" s="1">
        <f>HYPERLINK("#'Table A-24 (Cont-5)'!A1", "Table A-24 (Cont-5)")</f>
        <v/>
      </c>
      <c r="B44" t="inlineStr">
        <is>
          <t>Table A-24. Percentage of eighth-grade public school students identified as students with disabilities and assessed in NAEP reading when accommodations were permitted, by state/jurisdiction: Various years, 1998–2022—Continued</t>
        </is>
      </c>
    </row>
    <row r="45">
      <c r="A45" s="1">
        <f>HYPERLINK("#'Table A-25'!A1", "Table A-25")</f>
        <v/>
      </c>
      <c r="B45" t="inlineStr">
        <is>
          <t>Table A-25. Percentage of fourth-grade public school students identified as English learners excluded and assessed in NAEP reading when accommodations were not permitted, by state/jurisdiction: 1992, 1994, and 1998</t>
        </is>
      </c>
    </row>
    <row r="46">
      <c r="A46" s="1">
        <f>HYPERLINK("#'Table A-26'!A1", "Table A-26")</f>
        <v/>
      </c>
      <c r="B46" t="inlineStr">
        <is>
          <t>Table A-26. Percentage of fourth-grade public school students identified as English learners excluded and assessed in NAEP reading when accommodations were permitted, by state/jurisdiction: Various years, 1998–2022</t>
        </is>
      </c>
    </row>
    <row r="47">
      <c r="A47" s="1">
        <f>HYPERLINK("#'Table A-26 (Cont-1)'!A1", "Table A-26 (Cont-1)")</f>
        <v/>
      </c>
      <c r="B47" t="inlineStr">
        <is>
          <t>Table A-26. Percentage of fourth-grade public school students identified as English learners excluded and assessed in NAEP reading when accommodations were permitted, by state/jurisdiction: Various years, 1998–2022—Continued</t>
        </is>
      </c>
    </row>
    <row r="48">
      <c r="A48" s="1">
        <f>HYPERLINK("#'Table A-26 (Cont-2)'!A1", "Table A-26 (Cont-2)")</f>
        <v/>
      </c>
      <c r="B48" t="inlineStr">
        <is>
          <t>Table A-26. Percentage of fourth-grade public school students identified as English learners excluded and assessed in NAEP reading when accommodations were permitted, by state/jurisdiction: Various years, 1998–2022—Continued</t>
        </is>
      </c>
    </row>
    <row r="49">
      <c r="A49" s="1">
        <f>HYPERLINK("#'Table A-26 (Cont-3)'!A1", "Table A-26 (Cont-3)")</f>
        <v/>
      </c>
      <c r="B49" t="inlineStr">
        <is>
          <t>Table A-26. Percentage of fourth-grade public school students identified as English learners excluded and assessed in NAEP reading when accommodations were permitted, by state/jurisdiction: Various years, 1998–2022—Continued</t>
        </is>
      </c>
    </row>
    <row r="50">
      <c r="A50" s="1">
        <f>HYPERLINK("#'Table A-26 (Cont-4)'!A1", "Table A-26 (Cont-4)")</f>
        <v/>
      </c>
      <c r="B50" t="inlineStr">
        <is>
          <t>Table A-26. Percentage of fourth-grade public school students identified as English learners excluded and assessed in NAEP reading when accommodations were permitted, by state/jurisdiction: Various years, 1998–2022—Continued</t>
        </is>
      </c>
    </row>
    <row r="51">
      <c r="A51" s="1">
        <f>HYPERLINK("#'Table A-26 (Cont-5)'!A1", "Table A-26 (Cont-5)")</f>
        <v/>
      </c>
      <c r="B51" t="inlineStr">
        <is>
          <t>Table A-26. Percentage of fourth-grade public school students identified as English learners excluded and assessed in NAEP reading when accommodations were permitted, by state/jurisdiction: Various years, 1998–2022—Continued</t>
        </is>
      </c>
    </row>
    <row r="52">
      <c r="A52" s="1">
        <f>HYPERLINK("#'Table A-27'!A1", "Table A-27")</f>
        <v/>
      </c>
      <c r="B52" t="inlineStr">
        <is>
          <t>Table A-27. Percentage of eighth-grade public school students identified as English learners excluded and assessed in NAEP reading when accommodations were not permitted, by state/jurisdiction: 1998</t>
        </is>
      </c>
    </row>
    <row r="53">
      <c r="A53" s="1">
        <f>HYPERLINK("#'Table A-28'!A1", "Table A-28")</f>
        <v/>
      </c>
      <c r="B53" t="inlineStr">
        <is>
          <t>Table A-28. Percentage of eighth-grade public school students identified as English learners excluded and assessed in NAEP reading when accommodations were permitted, by state/jurisdiction: Various years, 1998–2022</t>
        </is>
      </c>
    </row>
    <row r="54">
      <c r="A54" s="1">
        <f>HYPERLINK("#'Table A-28 (Cont-1)'!A1", "Table A-28 (Cont-1)")</f>
        <v/>
      </c>
      <c r="B54" t="inlineStr">
        <is>
          <t>Table A-28. Percentage of eighth-grade public school students identified as English learners excluded and assessed in NAEP reading when accommodations were permitted, by state/jurisdiction: Various years, 1998–2022—Continued</t>
        </is>
      </c>
    </row>
    <row r="55">
      <c r="A55" s="1">
        <f>HYPERLINK("#'Table A-28 (Cont-2)'!A1", "Table A-28 (Cont-2)")</f>
        <v/>
      </c>
      <c r="B55" t="inlineStr">
        <is>
          <t>Table A-28. Percentage of eighth-grade public school students identified as English learners excluded and assessed in NAEP reading when accommodations were permitted, by state/jurisdiction: Various years, 1998–2022—Continued</t>
        </is>
      </c>
    </row>
    <row r="56">
      <c r="A56" s="1">
        <f>HYPERLINK("#'Table A-28 (Cont-3)'!A1", "Table A-28 (Cont-3)")</f>
        <v/>
      </c>
      <c r="B56" t="inlineStr">
        <is>
          <t>Table A-28. Percentage of eighth-grade public school students identified as English learners excluded and assessed in NAEP reading when accommodations were permitted, by state/jurisdiction: Various years, 1998–2022—Continued</t>
        </is>
      </c>
    </row>
    <row r="57">
      <c r="A57" s="1">
        <f>HYPERLINK("#'Table A-28 (Cont-4)'!A1", "Table A-28 (Cont-4)")</f>
        <v/>
      </c>
      <c r="B57" t="inlineStr">
        <is>
          <t>Table A-28. Percentage of eighth-grade public school students identified as English learners excluded and assessed in NAEP reading when accommodations were permitted, by state/jurisdiction: Various years, 1998–2022—Continued</t>
        </is>
      </c>
    </row>
    <row r="58">
      <c r="A58" s="1">
        <f>HYPERLINK("#'Table A-28 (Cont-5)'!A1", "Table A-28 (Cont-5)")</f>
        <v/>
      </c>
      <c r="B58" t="inlineStr">
        <is>
          <t>Table A-28. Percentage of eighth-grade public school students identified as English learners excluded and assessed in NAEP reading when accommodations were permitted, by state/jurisdiction: Various years, 1998–2022—Continued</t>
        </is>
      </c>
    </row>
    <row r="59">
      <c r="A59" s="1">
        <f>HYPERLINK("#'Table A-29'!A1", "Table A-29")</f>
        <v/>
      </c>
      <c r="B59" t="inlineStr">
        <is>
          <t>Table A-29. Percentage of fourth-grade public school students identified as students with disabilities (SD) and/or English learners (EL) excluded and assessed in NAEP reading, as a percentage of identified SD and/or EL students, by state/jurisdiction: 2022</t>
        </is>
      </c>
    </row>
    <row r="60">
      <c r="A60" s="1">
        <f>HYPERLINK("#'Table A-30'!A1", "Table A-30")</f>
        <v/>
      </c>
      <c r="B60" t="inlineStr">
        <is>
          <t>Table A-30. Percentage of eighth-grade public school students identified as students with disabilities (SD) and/or English learners (EL) excluded and assessed in NAEP reading, as a percentage of identified SD and/or EL students, by state/jurisdiction: 2022</t>
        </is>
      </c>
    </row>
    <row r="61">
      <c r="A61" s="1">
        <f>HYPERLINK("#'Table A-31'!A1", "Table A-31")</f>
        <v/>
      </c>
      <c r="B61" t="inlineStr">
        <is>
          <t>Table A-31. Percentage of fourth-grade public school students identified as students with disabilities (SD) and/or English learners (EL) excluded and assessed in NAEP reading, by urban district/jurisdiction: Various years, 2002–22</t>
        </is>
      </c>
    </row>
    <row r="62">
      <c r="A62" s="1">
        <f>HYPERLINK("#'Table A-31 (Cont-1)'!A1", "Table A-31 (Cont-1)")</f>
        <v/>
      </c>
      <c r="B62" t="inlineStr">
        <is>
          <t>Table A-31. Percentage of fourth-grade public school students identified as students with disabilities (SD) and/or English learners (EL) excluded and assessed in NAEP reading, by urban district/jurisdiction: Various years, 2002–22—Continued</t>
        </is>
      </c>
    </row>
    <row r="63">
      <c r="A63" s="1">
        <f>HYPERLINK("#'Table A-31 (Cont-2)'!A1", "Table A-31 (Cont-2)")</f>
        <v/>
      </c>
      <c r="B63" t="inlineStr">
        <is>
          <t>Table A-31. Percentage of fourth-grade public school students identified as students with disabilities (SD) and/or English learners (EL) excluded and assessed in NAEP reading, by urban district/jurisdiction: Various years, 2002–22—Continued</t>
        </is>
      </c>
    </row>
    <row r="64">
      <c r="A64" s="1">
        <f>HYPERLINK("#'Table A-31 (Cont-3)'!A1", "Table A-31 (Cont-3)")</f>
        <v/>
      </c>
      <c r="B64" t="inlineStr">
        <is>
          <t>Table A-31. Percentage of fourth-grade public school students identified as students with disabilities (SD) and/or English learners (EL) excluded and assessed in NAEP reading, by urban district/jurisdiction: Various years, 2002–22—Continued</t>
        </is>
      </c>
    </row>
    <row r="65">
      <c r="A65" s="1">
        <f>HYPERLINK("#'Table A-31 (Cont-4)'!A1", "Table A-31 (Cont-4)")</f>
        <v/>
      </c>
      <c r="B65" t="inlineStr">
        <is>
          <t>Table A-31. Percentage of fourth-grade public school students identified as students with disabilities (SD) and/or English learners (EL) excluded and assessed in NAEP reading, by urban district/jurisdiction: Various years, 2002–22—Continued</t>
        </is>
      </c>
    </row>
    <row r="66">
      <c r="A66" s="1">
        <f>HYPERLINK("#'Table A-31 (Cont-5)'!A1", "Table A-31 (Cont-5)")</f>
        <v/>
      </c>
      <c r="B66" t="inlineStr">
        <is>
          <t>Table A-31. Percentage of fourth-grade public school students identified as students with disabilities (SD) and/or English learners (EL) excluded and assessed in NAEP reading, by urban district/jurisdiction: Various years, 2002–22—Continued</t>
        </is>
      </c>
    </row>
    <row r="67">
      <c r="A67" s="1">
        <f>HYPERLINK("#'Table A-32'!A1", "Table A-32")</f>
        <v/>
      </c>
      <c r="B67" t="inlineStr">
        <is>
          <t>Table A-32. Percentage of eighth-grade public school students identified as students with disabilities (SD) and/or English learners (EL) excluded and assessed in NAEP reading, by urban district/jurisdiction: Various years, 2002–22</t>
        </is>
      </c>
    </row>
    <row r="68">
      <c r="A68" s="1">
        <f>HYPERLINK("#'Table A-32 (Cont-1)'!A1", "Table A-32 (Cont-1)")</f>
        <v/>
      </c>
      <c r="B68" t="inlineStr">
        <is>
          <t>Table A-32. Percentage of eighth-grade public school students identified as students with disabilities (SD) and/or English learners (EL) excluded and assessed in NAEP reading, by urban district/jurisdiction: Various years, 2002–22—Continued</t>
        </is>
      </c>
    </row>
    <row r="69">
      <c r="A69" s="1">
        <f>HYPERLINK("#'Table A-32 (Cont-2)'!A1", "Table A-32 (Cont-2)")</f>
        <v/>
      </c>
      <c r="B69" t="inlineStr">
        <is>
          <t>Table A-32. Percentage of eighth-grade public school students identified as students with disabilities (SD) and/or English learners (EL) excluded and assessed in NAEP reading, by urban district/jurisdiction: Various years, 2002–22—Continued</t>
        </is>
      </c>
    </row>
    <row r="70">
      <c r="A70" s="1">
        <f>HYPERLINK("#'Table A-32 (Cont-3)'!A1", "Table A-32 (Cont-3)")</f>
        <v/>
      </c>
      <c r="B70" t="inlineStr">
        <is>
          <t>Table A-32. Percentage of eighth-grade public school students identified as students with disabilities (SD) and/or English learners (EL) excluded and assessed in NAEP reading, by urban district/jurisdiction: Various years, 2002–22—Continued</t>
        </is>
      </c>
    </row>
    <row r="71">
      <c r="A71" s="1">
        <f>HYPERLINK("#'Table A-32 (Cont-4)'!A1", "Table A-32 (Cont-4)")</f>
        <v/>
      </c>
      <c r="B71" t="inlineStr">
        <is>
          <t>Table A-32. Percentage of eighth-grade public school students identified as students with disabilities (SD) and/or English learners (EL) excluded and assessed in NAEP reading, by urban district/jurisdiction: Various years, 2002–22—Continued</t>
        </is>
      </c>
    </row>
    <row r="72">
      <c r="A72" s="1">
        <f>HYPERLINK("#'Table A-32 (Cont-5)'!A1", "Table A-32 (Cont-5)")</f>
        <v/>
      </c>
      <c r="B72" t="inlineStr">
        <is>
          <t>Table A-32. Percentage of eighth-grade public school students identified as students with disabilities (SD) and/or English learners (EL) excluded and assessed in NAEP reading, by urban district/jurisdiction: Various years, 2002–22—Continued</t>
        </is>
      </c>
    </row>
    <row r="73">
      <c r="A73" s="1">
        <f>HYPERLINK("#'Table A-33'!A1", "Table A-33")</f>
        <v/>
      </c>
      <c r="B73" t="inlineStr">
        <is>
          <t>Table A-33. Percentage of fourth-grade public school students identified as students with disabilities (SD) excluded and assessed in NAEP reading, by urban district/jurisdiction: Various years, 2002–22</t>
        </is>
      </c>
    </row>
    <row r="74">
      <c r="A74" s="1">
        <f>HYPERLINK("#'Table A-33 (Cont-1)'!A1", "Table A-33 (Cont-1)")</f>
        <v/>
      </c>
      <c r="B74" t="inlineStr">
        <is>
          <t>Table A-33. Percentage of fourth-grade public school students identified as students with disabilities (SD) excluded and assessed in NAEP reading, by urban district/jurisdiction: Various years, 2002–22—Continued</t>
        </is>
      </c>
    </row>
    <row r="75">
      <c r="A75" s="1">
        <f>HYPERLINK("#'Table A-33 (Cont-2)'!A1", "Table A-33 (Cont-2)")</f>
        <v/>
      </c>
      <c r="B75" t="inlineStr">
        <is>
          <t>Table A-33. Percentage of fourth-grade public school students identified as students with disabilities (SD) excluded and assessed in NAEP reading, by urban district/jurisdiction: Various years, 2002–22—Continued</t>
        </is>
      </c>
    </row>
    <row r="76">
      <c r="A76" s="1">
        <f>HYPERLINK("#'Table A-33 (Cont-3)'!A1", "Table A-33 (Cont-3)")</f>
        <v/>
      </c>
      <c r="B76" t="inlineStr">
        <is>
          <t>Table A-33. Percentage of fourth-grade public school students identified as students with disabilities (SD) excluded and assessed in NAEP reading, by urban district/jurisdiction: Various years, 2002–22—Continued</t>
        </is>
      </c>
    </row>
    <row r="77">
      <c r="A77" s="1">
        <f>HYPERLINK("#'Table A-33 (Cont-4)'!A1", "Table A-33 (Cont-4)")</f>
        <v/>
      </c>
      <c r="B77" t="inlineStr">
        <is>
          <t>Table A-33. Percentage of fourth-grade public school students identified as students with disabilities (SD) excluded and assessed in NAEP reading, by urban district/jurisdiction: Various years, 2002–22—Continued</t>
        </is>
      </c>
    </row>
    <row r="78">
      <c r="A78" s="1">
        <f>HYPERLINK("#'Table A-33 (Cont-5)'!A1", "Table A-33 (Cont-5)")</f>
        <v/>
      </c>
      <c r="B78" t="inlineStr">
        <is>
          <t>Table A-33. Percentage of fourth-grade public school students identified as students with disabilities (SD) excluded and assessed in NAEP reading, by urban district/jurisdiction: Various years, 2002–22—Continued</t>
        </is>
      </c>
    </row>
    <row r="79">
      <c r="A79" s="1">
        <f>HYPERLINK("#'Table A-34'!A1", "Table A-34")</f>
        <v/>
      </c>
      <c r="B79" t="inlineStr">
        <is>
          <t>Table A-34. Percentage of eighth-grade public school students identified as students with disabilities (SD) excluded and assessed in NAEP reading, by urban district/jurisdiction: Various years, 2002–22</t>
        </is>
      </c>
    </row>
    <row r="80">
      <c r="A80" s="1">
        <f>HYPERLINK("#'Table A-34 (Cont-1)'!A1", "Table A-34 (Cont-1)")</f>
        <v/>
      </c>
      <c r="B80" t="inlineStr">
        <is>
          <t>Table A-34. Percentage of eighth-grade public school students identified as students with disabilities (SD) excluded and assessed in NAEP reading, by urban district/jurisdiction: Various years, 2002–22—Continued</t>
        </is>
      </c>
    </row>
    <row r="81">
      <c r="A81" s="1">
        <f>HYPERLINK("#'Table A-34 (Cont-2)'!A1", "Table A-34 (Cont-2)")</f>
        <v/>
      </c>
      <c r="B81" t="inlineStr">
        <is>
          <t>Table A-34. Percentage of eighth-grade public school students identified as students with disabilities (SD) excluded and assessed in NAEP reading, by urban district/jurisdiction: Various years, 2002–22—Continued</t>
        </is>
      </c>
    </row>
    <row r="82">
      <c r="A82" s="1">
        <f>HYPERLINK("#'Table A-34 (Cont-3)'!A1", "Table A-34 (Cont-3)")</f>
        <v/>
      </c>
      <c r="B82" t="inlineStr">
        <is>
          <t>Table A-34. Percentage of eighth-grade public school students identified as students with disabilities (SD) excluded and assessed in NAEP reading, by urban district/jurisdiction: Various years, 2002–22—Continued</t>
        </is>
      </c>
    </row>
    <row r="83">
      <c r="A83" s="1">
        <f>HYPERLINK("#'Table A-34 (Cont-4)'!A1", "Table A-34 (Cont-4)")</f>
        <v/>
      </c>
      <c r="B83" t="inlineStr">
        <is>
          <t>Table A-34. Percentage of eighth-grade public school students identified as students with disabilities (SD) excluded and assessed in NAEP reading, by urban district/jurisdiction: Various years, 2002–22—Continued</t>
        </is>
      </c>
    </row>
    <row r="84">
      <c r="A84" s="1">
        <f>HYPERLINK("#'Table A-34 (Cont-5)'!A1", "Table A-34 (Cont-5)")</f>
        <v/>
      </c>
      <c r="B84" t="inlineStr">
        <is>
          <t>Table A-34. Percentage of eighth-grade public school students identified as students with disabilities (SD) excluded and assessed in NAEP reading, by urban district/jurisdiction: Various years, 2002–22—Continued</t>
        </is>
      </c>
    </row>
    <row r="85">
      <c r="A85" s="1">
        <f>HYPERLINK("#'Table A-35'!A1", "Table A-35")</f>
        <v/>
      </c>
      <c r="B85" t="inlineStr">
        <is>
          <t>Table A-35. Percentage of fourth-grade public school students identified as English learners (EL) excluded and assessed in NAEP reading, by urban district/jurisdiction: Various years, 2002–22</t>
        </is>
      </c>
    </row>
    <row r="86">
      <c r="A86" s="1">
        <f>HYPERLINK("#'Table A-35 (Cont-1)'!A1", "Table A-35 (Cont-1)")</f>
        <v/>
      </c>
      <c r="B86" t="inlineStr">
        <is>
          <t>Table A-35. Percentage of fourth-grade public school students identified as English learners (EL) excluded and assessed in NAEP reading, by urban district/jurisdiction: Various years, 2002–22—Continued</t>
        </is>
      </c>
    </row>
    <row r="87">
      <c r="A87" s="1">
        <f>HYPERLINK("#'Table A-35 (Cont-2)'!A1", "Table A-35 (Cont-2)")</f>
        <v/>
      </c>
      <c r="B87" t="inlineStr">
        <is>
          <t>Table A-35. Percentage of fourth-grade public school students identified as English learners (EL) excluded and assessed in NAEP reading, by urban district/jurisdiction: Various years, 2002–22—Continued</t>
        </is>
      </c>
    </row>
    <row r="88">
      <c r="A88" s="1">
        <f>HYPERLINK("#'Table A-35 (Cont-3)'!A1", "Table A-35 (Cont-3)")</f>
        <v/>
      </c>
      <c r="B88" t="inlineStr">
        <is>
          <t>Table A-35. Percentage of fourth-grade public school students identified as English learners (EL) excluded and assessed in NAEP reading, by urban district/jurisdiction: Various years, 2002–22—Continued</t>
        </is>
      </c>
    </row>
    <row r="89">
      <c r="A89" s="1">
        <f>HYPERLINK("#'Table A-35 (Cont-4)'!A1", "Table A-35 (Cont-4)")</f>
        <v/>
      </c>
      <c r="B89" t="inlineStr">
        <is>
          <t>Table A-35. Percentage of fourth-grade public school students identified as English learners (EL) excluded and assessed in NAEP reading, by urban district/jurisdiction: Various years, 2002–22—Continued</t>
        </is>
      </c>
    </row>
    <row r="90">
      <c r="A90" s="1">
        <f>HYPERLINK("#'Table A-35 (Cont-5)'!A1", "Table A-35 (Cont-5)")</f>
        <v/>
      </c>
      <c r="B90" t="inlineStr">
        <is>
          <t>Table A-35. Percentage of fourth-grade public school students identified as English learners (EL) excluded and assessed in NAEP reading, by urban district/jurisdiction: Various years, 2002–22—Continued</t>
        </is>
      </c>
    </row>
    <row r="91">
      <c r="A91" s="1">
        <f>HYPERLINK("#'Table A-36'!A1", "Table A-36")</f>
        <v/>
      </c>
      <c r="B91" t="inlineStr">
        <is>
          <t>Table A-36. Percentage of eighth-grade public school students identified as English learners (EL) excluded and assessed in NAEP reading, by urban district/jurisdiction: Various years, 2002–22</t>
        </is>
      </c>
    </row>
    <row r="92">
      <c r="A92" s="1">
        <f>HYPERLINK("#'Table A-36 (Cont-1)'!A1", "Table A-36 (Cont-1)")</f>
        <v/>
      </c>
      <c r="B92" t="inlineStr">
        <is>
          <t>Table A-36. Percentage of eighth-grade public school students identified as English learners (EL) excluded and assessed in NAEP reading, by urban district/jurisdiction: Various years, 2002–22—Continued</t>
        </is>
      </c>
    </row>
    <row r="93">
      <c r="A93" s="1">
        <f>HYPERLINK("#'Table A-36 (Cont-2)'!A1", "Table A-36 (Cont-2)")</f>
        <v/>
      </c>
      <c r="B93" t="inlineStr">
        <is>
          <t>Table A-36. Percentage of eighth-grade public school students identified as English learners (EL) excluded and assessed in NAEP reading, by urban district/jurisdiction: Various years, 2002–22—Continued</t>
        </is>
      </c>
    </row>
    <row r="94">
      <c r="A94" s="1">
        <f>HYPERLINK("#'Table A-36 (Cont-3)'!A1", "Table A-36 (Cont-3)")</f>
        <v/>
      </c>
      <c r="B94" t="inlineStr">
        <is>
          <t>Table A-36. Percentage of eighth-grade public school students identified as English learners (EL) excluded and assessed in NAEP reading, by urban district/jurisdiction: Various years, 2002–22—Continued</t>
        </is>
      </c>
    </row>
    <row r="95">
      <c r="A95" s="1">
        <f>HYPERLINK("#'Table A-36 (Cont-4)'!A1", "Table A-36 (Cont-4)")</f>
        <v/>
      </c>
      <c r="B95" t="inlineStr">
        <is>
          <t>Table A-36. Percentage of eighth-grade public school students identified as English learners (EL) excluded and assessed in NAEP reading, by urban district/jurisdiction: Various years, 2002–22—Continued</t>
        </is>
      </c>
    </row>
    <row r="96">
      <c r="A96" s="1">
        <f>HYPERLINK("#'Table A-36 (Cont-5)'!A1", "Table A-36 (Cont-5)")</f>
        <v/>
      </c>
      <c r="B96" t="inlineStr">
        <is>
          <t>Table A-36. Percentage of eighth-grade public school students identified as English learners (EL) excluded and assessed in NAEP reading, by urban district/jurisdiction: Various years, 2002–22—Continued</t>
        </is>
      </c>
    </row>
    <row r="97">
      <c r="A97" s="1">
        <f>HYPERLINK("#'Table A-37'!A1", "Table A-37")</f>
        <v/>
      </c>
      <c r="B97" t="inlineStr">
        <is>
          <t>Table A-37. Percentage of fourth- and eighth-grade public school students assessed, excluded, and who are full-time remote and cannot be assessed in NAEP reading, by state/jurisdiction: 2022</t>
        </is>
      </c>
    </row>
    <row r="98">
      <c r="A98" s="1">
        <f>HYPERLINK("#'Table A-38'!A1", "Table A-38")</f>
        <v/>
      </c>
      <c r="B98" t="inlineStr">
        <is>
          <t>Table A-38. Percentage of fourth- and eighth-grade public school students assessed, excluded, and who are full-time remote and cannot be assessed in NAEP reading, by district/jurisdiction: 2022</t>
        </is>
      </c>
    </row>
  </sheetData>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G24"/>
  <sheetViews>
    <sheetView workbookViewId="0">
      <selection activeCell="A1" sqref="A1"/>
    </sheetView>
  </sheetViews>
  <sheetFormatPr baseColWidth="8" defaultRowHeight="15"/>
  <cols>
    <col width="48" customWidth="1" min="1" max="1"/>
    <col width="15" customWidth="1" min="2" max="2"/>
    <col width="15" customWidth="1" min="3" max="3"/>
    <col width="15" customWidth="1" min="4" max="4"/>
    <col width="15" customWidth="1" min="5" max="5"/>
    <col width="15" customWidth="1" min="6" max="6"/>
    <col width="15" customWidth="1" min="7" max="7"/>
  </cols>
  <sheetData>
    <row r="1">
      <c r="A1" s="2" t="inlineStr">
        <is>
          <t>Table A-9. Percentage of fourth- and eighth-grade students identified as students with disabilities (SD) and/or English learners (EL) assessed in NAEP reading with accommodations, by SD/EL category and type of accommodation: 2022</t>
        </is>
      </c>
    </row>
    <row r="2">
      <c r="A2" s="17" t="inlineStr">
        <is>
          <t>Type of accommodation</t>
        </is>
      </c>
      <c r="B2" s="18" t="inlineStr">
        <is>
          <t>Grade 4</t>
        </is>
      </c>
      <c r="C2" s="19" t="n"/>
      <c r="D2" s="19" t="n"/>
      <c r="E2" s="18" t="inlineStr">
        <is>
          <t>Grade 8</t>
        </is>
      </c>
      <c r="F2" s="19" t="n"/>
      <c r="G2" s="19" t="n"/>
    </row>
    <row r="3">
      <c r="A3" s="6" t="n"/>
      <c r="B3" s="20" t="inlineStr">
        <is>
          <t>SD and/or EL</t>
        </is>
      </c>
      <c r="C3" s="21" t="inlineStr">
        <is>
          <t>SD</t>
        </is>
      </c>
      <c r="D3" s="21" t="inlineStr">
        <is>
          <t>EL</t>
        </is>
      </c>
      <c r="E3" s="22" t="inlineStr">
        <is>
          <t>SD and/or EL</t>
        </is>
      </c>
      <c r="F3" s="21" t="inlineStr">
        <is>
          <t>SD</t>
        </is>
      </c>
      <c r="G3" s="20" t="inlineStr">
        <is>
          <t>EL</t>
        </is>
      </c>
    </row>
    <row r="4">
      <c r="A4" s="25" t="inlineStr">
        <is>
          <t>Braille</t>
        </is>
      </c>
      <c r="B4" s="11" t="inlineStr">
        <is>
          <t>#</t>
        </is>
      </c>
      <c r="C4" s="11" t="inlineStr">
        <is>
          <t>#</t>
        </is>
      </c>
      <c r="D4" s="11" t="inlineStr">
        <is>
          <t>#</t>
        </is>
      </c>
      <c r="E4" s="27" t="inlineStr">
        <is>
          <t>#</t>
        </is>
      </c>
      <c r="F4" s="11" t="inlineStr">
        <is>
          <t>#</t>
        </is>
      </c>
      <c r="G4" s="11" t="inlineStr">
        <is>
          <t>#</t>
        </is>
      </c>
    </row>
    <row r="5">
      <c r="A5" s="25" t="inlineStr">
        <is>
          <t>Breaks during test</t>
        </is>
      </c>
      <c r="B5" s="38" t="n">
        <v>4.5</v>
      </c>
      <c r="C5" s="38" t="n">
        <v>4.1</v>
      </c>
      <c r="D5" s="38" t="n">
        <v>0.9</v>
      </c>
      <c r="E5" s="39" t="n">
        <v>3</v>
      </c>
      <c r="F5" s="38" t="n">
        <v>2.9</v>
      </c>
      <c r="G5" s="38" t="n">
        <v>0.4</v>
      </c>
    </row>
    <row r="6">
      <c r="A6" s="25" t="inlineStr">
        <is>
          <t>Cueing to stay on task</t>
        </is>
      </c>
      <c r="B6" s="38" t="n">
        <v>2.7</v>
      </c>
      <c r="C6" s="38" t="n">
        <v>2.5</v>
      </c>
      <c r="D6" s="38" t="n">
        <v>0.5</v>
      </c>
      <c r="E6" s="39" t="n">
        <v>1.6</v>
      </c>
      <c r="F6" s="38" t="n">
        <v>1.6</v>
      </c>
      <c r="G6" s="38" t="n">
        <v>0.2</v>
      </c>
    </row>
    <row r="7">
      <c r="A7" s="25" t="inlineStr">
        <is>
          <t>Directions only presented in Sign Language</t>
        </is>
      </c>
      <c r="B7" s="11" t="inlineStr">
        <is>
          <t>#</t>
        </is>
      </c>
      <c r="C7" s="11" t="inlineStr">
        <is>
          <t>#</t>
        </is>
      </c>
      <c r="D7" s="11" t="inlineStr">
        <is>
          <t>#</t>
        </is>
      </c>
      <c r="E7" s="27" t="inlineStr">
        <is>
          <t>#</t>
        </is>
      </c>
      <c r="F7" s="11" t="inlineStr">
        <is>
          <t>#</t>
        </is>
      </c>
      <c r="G7" s="11" t="inlineStr">
        <is>
          <t>#</t>
        </is>
      </c>
    </row>
    <row r="8">
      <c r="A8" s="25" t="inlineStr">
        <is>
          <t>Directions translated into Spanish</t>
        </is>
      </c>
      <c r="B8" s="38" t="n">
        <v>0.8</v>
      </c>
      <c r="C8" s="38" t="n">
        <v>0.1</v>
      </c>
      <c r="D8" s="38" t="n">
        <v>0.8</v>
      </c>
      <c r="E8" s="39" t="n">
        <v>0.5</v>
      </c>
      <c r="F8" s="38" t="n">
        <v>0.1</v>
      </c>
      <c r="G8" s="38" t="n">
        <v>0.5</v>
      </c>
    </row>
    <row r="9">
      <c r="A9" s="25" t="inlineStr">
        <is>
          <t>Extended time</t>
        </is>
      </c>
      <c r="B9" s="38" t="n">
        <v>11.3</v>
      </c>
      <c r="C9" s="38" t="n">
        <v>8.199999999999999</v>
      </c>
      <c r="D9" s="38" t="n">
        <v>4.1</v>
      </c>
      <c r="E9" s="39" t="n">
        <v>11.1</v>
      </c>
      <c r="F9" s="38" t="n">
        <v>9.1</v>
      </c>
      <c r="G9" s="38" t="n">
        <v>2.9</v>
      </c>
    </row>
    <row r="10">
      <c r="A10" s="25" t="inlineStr">
        <is>
          <t>Hearing impaired version of test</t>
        </is>
      </c>
      <c r="B10" s="11" t="inlineStr">
        <is>
          <t>#</t>
        </is>
      </c>
      <c r="C10" s="11" t="inlineStr">
        <is>
          <t>#</t>
        </is>
      </c>
      <c r="D10" s="11" t="inlineStr">
        <is>
          <t>#</t>
        </is>
      </c>
      <c r="E10" s="27" t="inlineStr">
        <is>
          <t>#</t>
        </is>
      </c>
      <c r="F10" s="11" t="inlineStr">
        <is>
          <t>#</t>
        </is>
      </c>
      <c r="G10" s="11" t="inlineStr">
        <is>
          <t>#</t>
        </is>
      </c>
    </row>
    <row r="11">
      <c r="A11" s="25" t="inlineStr">
        <is>
          <t>High contrast for visually impaired</t>
        </is>
      </c>
      <c r="B11" s="11" t="inlineStr">
        <is>
          <t>#</t>
        </is>
      </c>
      <c r="C11" s="11" t="inlineStr">
        <is>
          <t>#</t>
        </is>
      </c>
      <c r="D11" s="11" t="inlineStr">
        <is>
          <t>#</t>
        </is>
      </c>
      <c r="E11" s="27" t="inlineStr">
        <is>
          <t>#</t>
        </is>
      </c>
      <c r="F11" s="11" t="inlineStr">
        <is>
          <t>#</t>
        </is>
      </c>
      <c r="G11" s="11" t="inlineStr">
        <is>
          <t>#</t>
        </is>
      </c>
    </row>
    <row r="12">
      <c r="A12" s="25" t="inlineStr">
        <is>
          <t>Low mobility version of test</t>
        </is>
      </c>
      <c r="B12" s="11" t="inlineStr">
        <is>
          <t>#</t>
        </is>
      </c>
      <c r="C12" s="11" t="inlineStr">
        <is>
          <t>#</t>
        </is>
      </c>
      <c r="D12" s="11" t="inlineStr">
        <is>
          <t>#</t>
        </is>
      </c>
      <c r="E12" s="27" t="inlineStr">
        <is>
          <t>#</t>
        </is>
      </c>
      <c r="F12" s="11" t="inlineStr">
        <is>
          <t>#</t>
        </is>
      </c>
      <c r="G12" s="11" t="inlineStr">
        <is>
          <t>#</t>
        </is>
      </c>
    </row>
    <row r="13">
      <c r="A13" s="25" t="inlineStr">
        <is>
          <t>Magnification equipment</t>
        </is>
      </c>
      <c r="B13" s="38" t="n">
        <v>0.2</v>
      </c>
      <c r="C13" s="38" t="n">
        <v>0.2</v>
      </c>
      <c r="D13" s="11" t="inlineStr">
        <is>
          <t>#</t>
        </is>
      </c>
      <c r="E13" s="39" t="n">
        <v>0.1</v>
      </c>
      <c r="F13" s="38" t="n">
        <v>0.1</v>
      </c>
      <c r="G13" s="11" t="inlineStr">
        <is>
          <t>#</t>
        </is>
      </c>
    </row>
    <row r="14">
      <c r="A14" s="25" t="inlineStr">
        <is>
          <t>Must be tested in separate session</t>
        </is>
      </c>
      <c r="B14" s="38" t="n">
        <v>6.1</v>
      </c>
      <c r="C14" s="38" t="n">
        <v>5.4</v>
      </c>
      <c r="D14" s="38" t="n">
        <v>1.3</v>
      </c>
      <c r="E14" s="39" t="n">
        <v>5.1</v>
      </c>
      <c r="F14" s="38" t="n">
        <v>4.8</v>
      </c>
      <c r="G14" s="38" t="n">
        <v>0.8</v>
      </c>
    </row>
    <row r="15">
      <c r="A15" s="25" t="inlineStr">
        <is>
          <t>Other</t>
        </is>
      </c>
      <c r="B15" s="38" t="n">
        <v>0.2</v>
      </c>
      <c r="C15" s="38" t="n">
        <v>0.2</v>
      </c>
      <c r="D15" s="11" t="inlineStr">
        <is>
          <t>#</t>
        </is>
      </c>
      <c r="E15" s="39" t="n">
        <v>0.2</v>
      </c>
      <c r="F15" s="38" t="n">
        <v>0.2</v>
      </c>
      <c r="G15" s="11" t="inlineStr">
        <is>
          <t>#</t>
        </is>
      </c>
    </row>
    <row r="16">
      <c r="A16" s="25" t="inlineStr">
        <is>
          <t>Preferential seating</t>
        </is>
      </c>
      <c r="B16" s="38" t="n">
        <v>2.7</v>
      </c>
      <c r="C16" s="38" t="n">
        <v>2.5</v>
      </c>
      <c r="D16" s="38" t="n">
        <v>0.4</v>
      </c>
      <c r="E16" s="39" t="n">
        <v>2.3</v>
      </c>
      <c r="F16" s="38" t="n">
        <v>2.2</v>
      </c>
      <c r="G16" s="38" t="n">
        <v>0.3</v>
      </c>
    </row>
    <row r="17">
      <c r="A17" s="25" t="inlineStr">
        <is>
          <t>Responds orally to scribe</t>
        </is>
      </c>
      <c r="B17" s="38" t="n">
        <v>0.4</v>
      </c>
      <c r="C17" s="38" t="n">
        <v>0.4</v>
      </c>
      <c r="D17" s="11" t="inlineStr">
        <is>
          <t>#</t>
        </is>
      </c>
      <c r="E17" s="39" t="n">
        <v>0.1</v>
      </c>
      <c r="F17" s="38" t="n">
        <v>0.1</v>
      </c>
      <c r="G17" s="11" t="inlineStr">
        <is>
          <t>#</t>
        </is>
      </c>
    </row>
    <row r="18">
      <c r="A18" s="25" t="inlineStr">
        <is>
          <t>Response in Sign Language</t>
        </is>
      </c>
      <c r="B18" s="11" t="inlineStr">
        <is>
          <t>#</t>
        </is>
      </c>
      <c r="C18" s="11" t="inlineStr">
        <is>
          <t>#</t>
        </is>
      </c>
      <c r="D18" s="11" t="inlineStr">
        <is>
          <t>#</t>
        </is>
      </c>
      <c r="E18" s="27" t="inlineStr">
        <is>
          <t>#</t>
        </is>
      </c>
      <c r="F18" s="11" t="inlineStr">
        <is>
          <t>#</t>
        </is>
      </c>
      <c r="G18" s="11" t="inlineStr">
        <is>
          <t>#</t>
        </is>
      </c>
    </row>
    <row r="19">
      <c r="A19" s="25" t="inlineStr">
        <is>
          <t>School staff administers/Aide present</t>
        </is>
      </c>
      <c r="B19" s="38" t="n">
        <v>1</v>
      </c>
      <c r="C19" s="38" t="n">
        <v>1</v>
      </c>
      <c r="D19" s="38" t="n">
        <v>0.2</v>
      </c>
      <c r="E19" s="39" t="n">
        <v>0.5</v>
      </c>
      <c r="F19" s="38" t="n">
        <v>0.4</v>
      </c>
      <c r="G19" s="38" t="n">
        <v>0.1</v>
      </c>
    </row>
    <row r="20">
      <c r="A20" s="25" t="inlineStr">
        <is>
          <t>Special equipment</t>
        </is>
      </c>
      <c r="B20" s="38" t="n">
        <v>0.3</v>
      </c>
      <c r="C20" s="38" t="n">
        <v>0.3</v>
      </c>
      <c r="D20" s="11" t="inlineStr">
        <is>
          <t>#</t>
        </is>
      </c>
      <c r="E20" s="39" t="n">
        <v>0.2</v>
      </c>
      <c r="F20" s="38" t="n">
        <v>0.2</v>
      </c>
      <c r="G20" s="11" t="inlineStr">
        <is>
          <t>#</t>
        </is>
      </c>
    </row>
    <row r="21">
      <c r="A21" s="31" t="inlineStr">
        <is>
          <t>Template</t>
        </is>
      </c>
      <c r="B21" s="40" t="n">
        <v>0.3</v>
      </c>
      <c r="C21" s="40" t="n">
        <v>0.2</v>
      </c>
      <c r="D21" s="40" t="n">
        <v>0.1</v>
      </c>
      <c r="E21" s="41" t="n">
        <v>0.2</v>
      </c>
      <c r="F21" s="40" t="n">
        <v>0.1</v>
      </c>
      <c r="G21" s="15" t="inlineStr">
        <is>
          <t>#</t>
        </is>
      </c>
    </row>
    <row r="22">
      <c r="A22" s="16" t="inlineStr">
        <is>
          <t>#  Rounds to zero.</t>
        </is>
      </c>
    </row>
    <row r="23">
      <c r="A23" s="16" t="inlineStr">
        <is>
          <t>NOTE: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t>
        </is>
      </c>
    </row>
    <row r="24">
      <c r="A24" s="16" t="inlineStr">
        <is>
          <t>SOURCE: U.S. Department of Education, Institute of Education Sciences, National Center for Education Statistics, National Assessment of Educational Progress (NAEP), 2022 Reading Assessment.</t>
        </is>
      </c>
    </row>
  </sheetData>
  <mergeCells count="3">
    <mergeCell ref="A2:A3"/>
    <mergeCell ref="B2:D2"/>
    <mergeCell ref="E2:G2"/>
  </mergeCells>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G62"/>
  <sheetViews>
    <sheetView workbookViewId="0">
      <selection activeCell="A1" sqref="A1"/>
    </sheetView>
  </sheetViews>
  <sheetFormatPr baseColWidth="8" defaultRowHeight="15"/>
  <cols>
    <col width="32" customWidth="1" min="1" max="1"/>
    <col width="18" customWidth="1" min="2" max="2"/>
    <col width="18" customWidth="1" min="3" max="3"/>
    <col width="18" customWidth="1" min="4" max="4"/>
    <col width="18" customWidth="1" min="5" max="5"/>
    <col width="18" customWidth="1" min="6" max="6"/>
    <col width="18" customWidth="1" min="7" max="7"/>
  </cols>
  <sheetData>
    <row r="1">
      <c r="A1" s="2" t="inlineStr">
        <is>
          <t>Table A-10. Inclusion rate and confidence interval in NAEP reading for fourth- and eighth-grade public school students, as a percentage of all students, by state/jurisdiction: 2022</t>
        </is>
      </c>
    </row>
    <row r="2">
      <c r="A2" s="17" t="inlineStr">
        <is>
          <t>State/jurisdiction</t>
        </is>
      </c>
      <c r="B2" s="18" t="inlineStr">
        <is>
          <t>Grade 4</t>
        </is>
      </c>
      <c r="C2" s="19" t="n"/>
      <c r="D2" s="19" t="n"/>
      <c r="E2" s="18" t="inlineStr">
        <is>
          <t>Grade 8</t>
        </is>
      </c>
      <c r="F2" s="19" t="n"/>
      <c r="G2" s="19" t="n"/>
    </row>
    <row r="3">
      <c r="B3" s="20" t="inlineStr">
        <is>
          <t>Inclusion rate</t>
        </is>
      </c>
      <c r="C3" s="35" t="inlineStr">
        <is>
          <t>95% confidence interval</t>
        </is>
      </c>
      <c r="D3" s="34" t="n"/>
      <c r="E3" s="22" t="inlineStr">
        <is>
          <t>Inclusion rate</t>
        </is>
      </c>
      <c r="F3" s="35" t="inlineStr">
        <is>
          <t>95% confidence interval</t>
        </is>
      </c>
      <c r="G3" s="34" t="n"/>
    </row>
    <row r="4">
      <c r="A4" s="6" t="n"/>
      <c r="B4" s="6" t="n"/>
      <c r="C4" s="21" t="inlineStr">
        <is>
          <t>Lower</t>
        </is>
      </c>
      <c r="D4" s="20" t="inlineStr">
        <is>
          <t>Upper</t>
        </is>
      </c>
      <c r="E4" s="37" t="n"/>
      <c r="F4" s="21" t="inlineStr">
        <is>
          <t>Lower</t>
        </is>
      </c>
      <c r="G4" s="21" t="inlineStr">
        <is>
          <t>Upper</t>
        </is>
      </c>
    </row>
    <row r="5">
      <c r="A5" s="10" t="inlineStr">
        <is>
          <t>Nation (public)</t>
        </is>
      </c>
      <c r="B5" s="11" t="inlineStr">
        <is>
          <t>98¹</t>
        </is>
      </c>
      <c r="C5" s="38" t="n">
        <v>97.7</v>
      </c>
      <c r="D5" s="38" t="n">
        <v>98.09999999999999</v>
      </c>
      <c r="E5" s="27" t="inlineStr">
        <is>
          <t>98¹</t>
        </is>
      </c>
      <c r="F5" s="38" t="n">
        <v>98</v>
      </c>
      <c r="G5" s="38" t="n">
        <v>98.2</v>
      </c>
    </row>
    <row r="6">
      <c r="A6" s="25" t="inlineStr">
        <is>
          <t>Alabama</t>
        </is>
      </c>
      <c r="B6" s="11" t="inlineStr">
        <is>
          <t>99¹</t>
        </is>
      </c>
      <c r="C6" s="38" t="n">
        <v>98.3</v>
      </c>
      <c r="D6" s="38" t="n">
        <v>99.2</v>
      </c>
      <c r="E6" s="27" t="inlineStr">
        <is>
          <t>99¹</t>
        </is>
      </c>
      <c r="F6" s="38" t="n">
        <v>98.3</v>
      </c>
      <c r="G6" s="38" t="n">
        <v>99.40000000000001</v>
      </c>
    </row>
    <row r="7">
      <c r="A7" s="25" t="inlineStr">
        <is>
          <t>Alaska</t>
        </is>
      </c>
      <c r="B7" s="11" t="inlineStr">
        <is>
          <t>99¹</t>
        </is>
      </c>
      <c r="C7" s="38" t="n">
        <v>98.90000000000001</v>
      </c>
      <c r="D7" s="38" t="n">
        <v>99.7</v>
      </c>
      <c r="E7" s="27" t="inlineStr">
        <is>
          <t>100¹</t>
        </is>
      </c>
      <c r="F7" s="38" t="n">
        <v>99.09999999999999</v>
      </c>
      <c r="G7" s="38" t="n">
        <v>99.7</v>
      </c>
    </row>
    <row r="8">
      <c r="A8" s="25" t="inlineStr">
        <is>
          <t>Arizona</t>
        </is>
      </c>
      <c r="B8" s="11" t="inlineStr">
        <is>
          <t>99¹</t>
        </is>
      </c>
      <c r="C8" s="38" t="n">
        <v>98</v>
      </c>
      <c r="D8" s="38" t="n">
        <v>99.3</v>
      </c>
      <c r="E8" s="27" t="inlineStr">
        <is>
          <t>98¹</t>
        </is>
      </c>
      <c r="F8" s="38" t="n">
        <v>97</v>
      </c>
      <c r="G8" s="38" t="n">
        <v>99</v>
      </c>
    </row>
    <row r="9">
      <c r="A9" s="25" t="inlineStr">
        <is>
          <t>Arkansas</t>
        </is>
      </c>
      <c r="B9" s="11" t="inlineStr">
        <is>
          <t>98¹</t>
        </is>
      </c>
      <c r="C9" s="38" t="n">
        <v>97.5</v>
      </c>
      <c r="D9" s="38" t="n">
        <v>98.90000000000001</v>
      </c>
      <c r="E9" s="27" t="inlineStr">
        <is>
          <t>98¹</t>
        </is>
      </c>
      <c r="F9" s="38" t="n">
        <v>97.7</v>
      </c>
      <c r="G9" s="38" t="n">
        <v>98.90000000000001</v>
      </c>
    </row>
    <row r="10">
      <c r="A10" s="25" t="inlineStr">
        <is>
          <t>California</t>
        </is>
      </c>
      <c r="B10" s="11" t="inlineStr">
        <is>
          <t>98¹</t>
        </is>
      </c>
      <c r="C10" s="38" t="n">
        <v>96.90000000000001</v>
      </c>
      <c r="D10" s="38" t="n">
        <v>98.3</v>
      </c>
      <c r="E10" s="27" t="inlineStr">
        <is>
          <t>98¹</t>
        </is>
      </c>
      <c r="F10" s="38" t="n">
        <v>96.2</v>
      </c>
      <c r="G10" s="38" t="n">
        <v>98.40000000000001</v>
      </c>
    </row>
    <row r="11">
      <c r="A11" s="25" t="inlineStr">
        <is>
          <t>Colorado</t>
        </is>
      </c>
      <c r="B11" s="11" t="inlineStr">
        <is>
          <t>97¹</t>
        </is>
      </c>
      <c r="C11" s="38" t="n">
        <v>96</v>
      </c>
      <c r="D11" s="38" t="n">
        <v>98.2</v>
      </c>
      <c r="E11" s="27" t="inlineStr">
        <is>
          <t>98¹</t>
        </is>
      </c>
      <c r="F11" s="38" t="n">
        <v>97.3</v>
      </c>
      <c r="G11" s="38" t="n">
        <v>98.59999999999999</v>
      </c>
    </row>
    <row r="12">
      <c r="A12" s="25" t="inlineStr">
        <is>
          <t>Connecticut</t>
        </is>
      </c>
      <c r="B12" s="11" t="inlineStr">
        <is>
          <t>97¹</t>
        </is>
      </c>
      <c r="C12" s="38" t="n">
        <v>96</v>
      </c>
      <c r="D12" s="38" t="n">
        <v>98.40000000000001</v>
      </c>
      <c r="E12" s="27" t="inlineStr">
        <is>
          <t>98¹</t>
        </is>
      </c>
      <c r="F12" s="38" t="n">
        <v>97</v>
      </c>
      <c r="G12" s="38" t="n">
        <v>99</v>
      </c>
    </row>
    <row r="13">
      <c r="A13" s="25" t="inlineStr">
        <is>
          <t>Delaware</t>
        </is>
      </c>
      <c r="B13" s="11" t="inlineStr">
        <is>
          <t>99¹</t>
        </is>
      </c>
      <c r="C13" s="38" t="n">
        <v>97.8</v>
      </c>
      <c r="D13" s="38" t="n">
        <v>99.2</v>
      </c>
      <c r="E13" s="27" t="inlineStr">
        <is>
          <t>99¹</t>
        </is>
      </c>
      <c r="F13" s="38" t="n">
        <v>98</v>
      </c>
      <c r="G13" s="38" t="n">
        <v>98.90000000000001</v>
      </c>
    </row>
    <row r="14">
      <c r="A14" s="25" t="inlineStr">
        <is>
          <t>Florida</t>
        </is>
      </c>
      <c r="B14" s="11" t="inlineStr">
        <is>
          <t>98¹</t>
        </is>
      </c>
      <c r="C14" s="38" t="n">
        <v>96.59999999999999</v>
      </c>
      <c r="D14" s="38" t="n">
        <v>98.40000000000001</v>
      </c>
      <c r="E14" s="27" t="inlineStr">
        <is>
          <t>98¹</t>
        </is>
      </c>
      <c r="F14" s="38" t="n">
        <v>96.8</v>
      </c>
      <c r="G14" s="38" t="n">
        <v>98.3</v>
      </c>
    </row>
    <row r="15">
      <c r="A15" s="25" t="inlineStr">
        <is>
          <t>Georgia</t>
        </is>
      </c>
      <c r="B15" s="11" t="inlineStr">
        <is>
          <t>98¹</t>
        </is>
      </c>
      <c r="C15" s="38" t="n">
        <v>97.40000000000001</v>
      </c>
      <c r="D15" s="38" t="n">
        <v>98.7</v>
      </c>
      <c r="E15" s="27" t="inlineStr">
        <is>
          <t>98¹</t>
        </is>
      </c>
      <c r="F15" s="38" t="n">
        <v>97.2</v>
      </c>
      <c r="G15" s="38" t="n">
        <v>98.59999999999999</v>
      </c>
    </row>
    <row r="16">
      <c r="A16" s="25" t="inlineStr">
        <is>
          <t>Hawaii</t>
        </is>
      </c>
      <c r="B16" s="11" t="inlineStr">
        <is>
          <t>99¹</t>
        </is>
      </c>
      <c r="C16" s="38" t="n">
        <v>98.09999999999999</v>
      </c>
      <c r="D16" s="38" t="n">
        <v>99.2</v>
      </c>
      <c r="E16" s="27" t="inlineStr">
        <is>
          <t>98¹</t>
        </is>
      </c>
      <c r="F16" s="38" t="n">
        <v>97.8</v>
      </c>
      <c r="G16" s="38" t="n">
        <v>98.90000000000001</v>
      </c>
    </row>
    <row r="17">
      <c r="A17" s="25" t="inlineStr">
        <is>
          <t>Idaho</t>
        </is>
      </c>
      <c r="B17" s="11" t="inlineStr">
        <is>
          <t>98¹</t>
        </is>
      </c>
      <c r="C17" s="38" t="n">
        <v>97</v>
      </c>
      <c r="D17" s="38" t="n">
        <v>99</v>
      </c>
      <c r="E17" s="27" t="inlineStr">
        <is>
          <t>98¹</t>
        </is>
      </c>
      <c r="F17" s="38" t="n">
        <v>97.5</v>
      </c>
      <c r="G17" s="38" t="n">
        <v>98.59999999999999</v>
      </c>
    </row>
    <row r="18">
      <c r="A18" s="25" t="inlineStr">
        <is>
          <t>Illinois</t>
        </is>
      </c>
      <c r="B18" s="11" t="inlineStr">
        <is>
          <t>99¹</t>
        </is>
      </c>
      <c r="C18" s="38" t="n">
        <v>98.59999999999999</v>
      </c>
      <c r="D18" s="38" t="n">
        <v>99.40000000000001</v>
      </c>
      <c r="E18" s="27" t="inlineStr">
        <is>
          <t>99¹</t>
        </is>
      </c>
      <c r="F18" s="38" t="n">
        <v>98</v>
      </c>
      <c r="G18" s="38" t="n">
        <v>99.2</v>
      </c>
    </row>
    <row r="19">
      <c r="A19" s="25" t="inlineStr">
        <is>
          <t>Indiana</t>
        </is>
      </c>
      <c r="B19" s="11" t="inlineStr">
        <is>
          <t>99¹</t>
        </is>
      </c>
      <c r="C19" s="38" t="n">
        <v>98.8</v>
      </c>
      <c r="D19" s="38" t="n">
        <v>99.59999999999999</v>
      </c>
      <c r="E19" s="27" t="inlineStr">
        <is>
          <t>99¹</t>
        </is>
      </c>
      <c r="F19" s="38" t="n">
        <v>98.7</v>
      </c>
      <c r="G19" s="38" t="n">
        <v>99.8</v>
      </c>
    </row>
    <row r="20">
      <c r="A20" s="25" t="inlineStr">
        <is>
          <t>Iowa</t>
        </is>
      </c>
      <c r="B20" s="11" t="inlineStr">
        <is>
          <t>99¹</t>
        </is>
      </c>
      <c r="C20" s="38" t="n">
        <v>98</v>
      </c>
      <c r="D20" s="38" t="n">
        <v>99.3</v>
      </c>
      <c r="E20" s="27" t="inlineStr">
        <is>
          <t>99¹</t>
        </is>
      </c>
      <c r="F20" s="38" t="n">
        <v>98.2</v>
      </c>
      <c r="G20" s="38" t="n">
        <v>99.2</v>
      </c>
    </row>
    <row r="21">
      <c r="A21" s="25" t="inlineStr">
        <is>
          <t>Kansas</t>
        </is>
      </c>
      <c r="B21" s="11" t="inlineStr">
        <is>
          <t>99¹</t>
        </is>
      </c>
      <c r="C21" s="38" t="n">
        <v>98.5</v>
      </c>
      <c r="D21" s="38" t="n">
        <v>99.40000000000001</v>
      </c>
      <c r="E21" s="27" t="inlineStr">
        <is>
          <t>99¹</t>
        </is>
      </c>
      <c r="F21" s="38" t="n">
        <v>97.90000000000001</v>
      </c>
      <c r="G21" s="38" t="n">
        <v>99.09999999999999</v>
      </c>
    </row>
    <row r="22">
      <c r="A22" s="25" t="inlineStr">
        <is>
          <t>Kentucky</t>
        </is>
      </c>
      <c r="B22" s="11" t="inlineStr">
        <is>
          <t>97¹</t>
        </is>
      </c>
      <c r="C22" s="38" t="n">
        <v>96</v>
      </c>
      <c r="D22" s="38" t="n">
        <v>97.59999999999999</v>
      </c>
      <c r="E22" s="27" t="inlineStr">
        <is>
          <t>98¹</t>
        </is>
      </c>
      <c r="F22" s="38" t="n">
        <v>97.2</v>
      </c>
      <c r="G22" s="38" t="n">
        <v>98.5</v>
      </c>
    </row>
    <row r="23">
      <c r="A23" s="25" t="inlineStr">
        <is>
          <t>Louisiana</t>
        </is>
      </c>
      <c r="B23" s="11" t="inlineStr">
        <is>
          <t>98¹</t>
        </is>
      </c>
      <c r="C23" s="38" t="n">
        <v>96.5</v>
      </c>
      <c r="D23" s="38" t="n">
        <v>98.40000000000001</v>
      </c>
      <c r="E23" s="27" t="inlineStr">
        <is>
          <t>97¹</t>
        </is>
      </c>
      <c r="F23" s="38" t="n">
        <v>96.3</v>
      </c>
      <c r="G23" s="38" t="n">
        <v>97.8</v>
      </c>
    </row>
    <row r="24">
      <c r="A24" s="25" t="inlineStr">
        <is>
          <t>Maine</t>
        </is>
      </c>
      <c r="B24" s="11" t="inlineStr">
        <is>
          <t>99¹</t>
        </is>
      </c>
      <c r="C24" s="38" t="n">
        <v>98.40000000000001</v>
      </c>
      <c r="D24" s="38" t="n">
        <v>99.40000000000001</v>
      </c>
      <c r="E24" s="27" t="inlineStr">
        <is>
          <t>99¹</t>
        </is>
      </c>
      <c r="F24" s="38" t="n">
        <v>98.09999999999999</v>
      </c>
      <c r="G24" s="38" t="n">
        <v>99.09999999999999</v>
      </c>
    </row>
    <row r="25">
      <c r="A25" s="25" t="inlineStr">
        <is>
          <t>Maryland</t>
        </is>
      </c>
      <c r="B25" s="11" t="inlineStr">
        <is>
          <t>98¹</t>
        </is>
      </c>
      <c r="C25" s="38" t="n">
        <v>97.40000000000001</v>
      </c>
      <c r="D25" s="38" t="n">
        <v>98.59999999999999</v>
      </c>
      <c r="E25" s="27" t="inlineStr">
        <is>
          <t>98¹</t>
        </is>
      </c>
      <c r="F25" s="38" t="n">
        <v>97.40000000000001</v>
      </c>
      <c r="G25" s="38" t="n">
        <v>98.7</v>
      </c>
    </row>
    <row r="26">
      <c r="A26" s="25" t="inlineStr">
        <is>
          <t>Massachusetts</t>
        </is>
      </c>
      <c r="B26" s="11" t="inlineStr">
        <is>
          <t>98¹</t>
        </is>
      </c>
      <c r="C26" s="38" t="n">
        <v>96.40000000000001</v>
      </c>
      <c r="D26" s="38" t="n">
        <v>98.3</v>
      </c>
      <c r="E26" s="27" t="inlineStr">
        <is>
          <t>97¹</t>
        </is>
      </c>
      <c r="F26" s="38" t="n">
        <v>96.2</v>
      </c>
      <c r="G26" s="38" t="n">
        <v>98</v>
      </c>
    </row>
    <row r="27">
      <c r="A27" s="25" t="inlineStr">
        <is>
          <t>Michigan</t>
        </is>
      </c>
      <c r="B27" s="11" t="inlineStr">
        <is>
          <t>97¹</t>
        </is>
      </c>
      <c r="C27" s="38" t="n">
        <v>96</v>
      </c>
      <c r="D27" s="38" t="n">
        <v>98.40000000000001</v>
      </c>
      <c r="E27" s="27" t="inlineStr">
        <is>
          <t>98¹</t>
        </is>
      </c>
      <c r="F27" s="38" t="n">
        <v>97.59999999999999</v>
      </c>
      <c r="G27" s="38" t="n">
        <v>99</v>
      </c>
    </row>
    <row r="28">
      <c r="A28" s="25" t="inlineStr">
        <is>
          <t>Minnesota</t>
        </is>
      </c>
      <c r="B28" s="11" t="inlineStr">
        <is>
          <t>96¹</t>
        </is>
      </c>
      <c r="C28" s="38" t="n">
        <v>95.09999999999999</v>
      </c>
      <c r="D28" s="38" t="n">
        <v>97.40000000000001</v>
      </c>
      <c r="E28" s="27" t="inlineStr">
        <is>
          <t>98¹</t>
        </is>
      </c>
      <c r="F28" s="38" t="n">
        <v>96.8</v>
      </c>
      <c r="G28" s="38" t="n">
        <v>98.8</v>
      </c>
    </row>
    <row r="29">
      <c r="A29" s="25" t="inlineStr">
        <is>
          <t>Mississippi</t>
        </is>
      </c>
      <c r="B29" s="11" t="inlineStr">
        <is>
          <t>99¹</t>
        </is>
      </c>
      <c r="C29" s="38" t="n">
        <v>97.8</v>
      </c>
      <c r="D29" s="38" t="n">
        <v>99.2</v>
      </c>
      <c r="E29" s="27" t="inlineStr">
        <is>
          <t>99¹</t>
        </is>
      </c>
      <c r="F29" s="38" t="n">
        <v>98.8</v>
      </c>
      <c r="G29" s="38" t="n">
        <v>99.59999999999999</v>
      </c>
    </row>
    <row r="30">
      <c r="A30" s="25" t="inlineStr">
        <is>
          <t>Missouri</t>
        </is>
      </c>
      <c r="B30" s="11" t="inlineStr">
        <is>
          <t>99¹</t>
        </is>
      </c>
      <c r="C30" s="38" t="n">
        <v>98.59999999999999</v>
      </c>
      <c r="D30" s="38" t="n">
        <v>99.5</v>
      </c>
      <c r="E30" s="27" t="inlineStr">
        <is>
          <t>99¹</t>
        </is>
      </c>
      <c r="F30" s="38" t="n">
        <v>98.2</v>
      </c>
      <c r="G30" s="38" t="n">
        <v>99.2</v>
      </c>
    </row>
    <row r="31">
      <c r="A31" s="25" t="inlineStr">
        <is>
          <t>Montana</t>
        </is>
      </c>
      <c r="B31" s="11" t="inlineStr">
        <is>
          <t>99¹</t>
        </is>
      </c>
      <c r="C31" s="38" t="n">
        <v>98</v>
      </c>
      <c r="D31" s="38" t="n">
        <v>99.09999999999999</v>
      </c>
      <c r="E31" s="27" t="inlineStr">
        <is>
          <t>99¹</t>
        </is>
      </c>
      <c r="F31" s="38" t="n">
        <v>98.7</v>
      </c>
      <c r="G31" s="38" t="n">
        <v>99.40000000000001</v>
      </c>
    </row>
    <row r="32">
      <c r="A32" s="25" t="inlineStr">
        <is>
          <t>Nebraska</t>
        </is>
      </c>
      <c r="B32" s="11" t="inlineStr">
        <is>
          <t>99¹</t>
        </is>
      </c>
      <c r="C32" s="38" t="n">
        <v>98.09999999999999</v>
      </c>
      <c r="D32" s="38" t="n">
        <v>99.09999999999999</v>
      </c>
      <c r="E32" s="27" t="inlineStr">
        <is>
          <t>99¹</t>
        </is>
      </c>
      <c r="F32" s="38" t="n">
        <v>97.90000000000001</v>
      </c>
      <c r="G32" s="38" t="n">
        <v>99</v>
      </c>
    </row>
    <row r="33">
      <c r="A33" s="25" t="inlineStr">
        <is>
          <t>Nevada</t>
        </is>
      </c>
      <c r="B33" s="11" t="inlineStr">
        <is>
          <t>98¹</t>
        </is>
      </c>
      <c r="C33" s="38" t="n">
        <v>97.8</v>
      </c>
      <c r="D33" s="38" t="n">
        <v>99</v>
      </c>
      <c r="E33" s="27" t="inlineStr">
        <is>
          <t>99¹</t>
        </is>
      </c>
      <c r="F33" s="38" t="n">
        <v>98.3</v>
      </c>
      <c r="G33" s="38" t="n">
        <v>99.2</v>
      </c>
    </row>
    <row r="34">
      <c r="A34" s="25" t="inlineStr">
        <is>
          <t>New Hampshire</t>
        </is>
      </c>
      <c r="B34" s="11" t="inlineStr">
        <is>
          <t>99¹</t>
        </is>
      </c>
      <c r="C34" s="38" t="n">
        <v>98.2</v>
      </c>
      <c r="D34" s="38" t="n">
        <v>99.3</v>
      </c>
      <c r="E34" s="27" t="inlineStr">
        <is>
          <t>99¹</t>
        </is>
      </c>
      <c r="F34" s="38" t="n">
        <v>98.3</v>
      </c>
      <c r="G34" s="38" t="n">
        <v>99.3</v>
      </c>
    </row>
    <row r="35">
      <c r="A35" s="25" t="inlineStr">
        <is>
          <t>New Jersey</t>
        </is>
      </c>
      <c r="B35" s="11" t="inlineStr">
        <is>
          <t>97¹</t>
        </is>
      </c>
      <c r="C35" s="38" t="n">
        <v>95.3</v>
      </c>
      <c r="D35" s="38" t="n">
        <v>98.3</v>
      </c>
      <c r="E35" s="27" t="inlineStr">
        <is>
          <t>98¹</t>
        </is>
      </c>
      <c r="F35" s="38" t="n">
        <v>97</v>
      </c>
      <c r="G35" s="38" t="n">
        <v>98.3</v>
      </c>
    </row>
    <row r="36">
      <c r="A36" s="25" t="inlineStr">
        <is>
          <t>New Mexico</t>
        </is>
      </c>
      <c r="B36" s="11" t="inlineStr">
        <is>
          <t>99¹</t>
        </is>
      </c>
      <c r="C36" s="38" t="n">
        <v>97.90000000000001</v>
      </c>
      <c r="D36" s="38" t="n">
        <v>99.09999999999999</v>
      </c>
      <c r="E36" s="27" t="inlineStr">
        <is>
          <t>98¹</t>
        </is>
      </c>
      <c r="F36" s="38" t="n">
        <v>97.59999999999999</v>
      </c>
      <c r="G36" s="38" t="n">
        <v>98.8</v>
      </c>
    </row>
    <row r="37">
      <c r="A37" s="25" t="inlineStr">
        <is>
          <t>New York</t>
        </is>
      </c>
      <c r="B37" s="11" t="inlineStr">
        <is>
          <t>98¹</t>
        </is>
      </c>
      <c r="C37" s="38" t="n">
        <v>96.7</v>
      </c>
      <c r="D37" s="38" t="n">
        <v>98.5</v>
      </c>
      <c r="E37" s="27" t="inlineStr">
        <is>
          <t>98¹</t>
        </is>
      </c>
      <c r="F37" s="38" t="n">
        <v>96.90000000000001</v>
      </c>
      <c r="G37" s="38" t="n">
        <v>98.40000000000001</v>
      </c>
    </row>
    <row r="38">
      <c r="A38" s="25" t="inlineStr">
        <is>
          <t>North Carolina</t>
        </is>
      </c>
      <c r="B38" s="11" t="inlineStr">
        <is>
          <t>98¹</t>
        </is>
      </c>
      <c r="C38" s="38" t="n">
        <v>96.90000000000001</v>
      </c>
      <c r="D38" s="38" t="n">
        <v>98.90000000000001</v>
      </c>
      <c r="E38" s="27" t="inlineStr">
        <is>
          <t>98¹</t>
        </is>
      </c>
      <c r="F38" s="38" t="n">
        <v>97.2</v>
      </c>
      <c r="G38" s="38" t="n">
        <v>98.7</v>
      </c>
    </row>
    <row r="39">
      <c r="A39" s="25" t="inlineStr">
        <is>
          <t>North Dakota</t>
        </is>
      </c>
      <c r="B39" s="11" t="inlineStr">
        <is>
          <t>98¹</t>
        </is>
      </c>
      <c r="C39" s="38" t="n">
        <v>97.59999999999999</v>
      </c>
      <c r="D39" s="38" t="n">
        <v>98.8</v>
      </c>
      <c r="E39" s="27" t="inlineStr">
        <is>
          <t>98¹</t>
        </is>
      </c>
      <c r="F39" s="38" t="n">
        <v>97.90000000000001</v>
      </c>
      <c r="G39" s="38" t="n">
        <v>98.90000000000001</v>
      </c>
    </row>
    <row r="40">
      <c r="A40" s="25" t="inlineStr">
        <is>
          <t>Ohio</t>
        </is>
      </c>
      <c r="B40" s="11" t="inlineStr">
        <is>
          <t>98¹</t>
        </is>
      </c>
      <c r="C40" s="38" t="n">
        <v>96.8</v>
      </c>
      <c r="D40" s="38" t="n">
        <v>98.2</v>
      </c>
      <c r="E40" s="27" t="inlineStr">
        <is>
          <t>99¹</t>
        </is>
      </c>
      <c r="F40" s="38" t="n">
        <v>97.8</v>
      </c>
      <c r="G40" s="38" t="n">
        <v>99.09999999999999</v>
      </c>
    </row>
    <row r="41">
      <c r="A41" s="25" t="inlineStr">
        <is>
          <t>Oklahoma</t>
        </is>
      </c>
      <c r="B41" s="11" t="inlineStr">
        <is>
          <t>98¹</t>
        </is>
      </c>
      <c r="C41" s="38" t="n">
        <v>97.5</v>
      </c>
      <c r="D41" s="38" t="n">
        <v>98.90000000000001</v>
      </c>
      <c r="E41" s="27" t="inlineStr">
        <is>
          <t>98¹</t>
        </is>
      </c>
      <c r="F41" s="38" t="n">
        <v>96.40000000000001</v>
      </c>
      <c r="G41" s="38" t="n">
        <v>98.5</v>
      </c>
    </row>
    <row r="42">
      <c r="A42" s="25" t="inlineStr">
        <is>
          <t>Oregon</t>
        </is>
      </c>
      <c r="B42" s="11" t="inlineStr">
        <is>
          <t>98¹</t>
        </is>
      </c>
      <c r="C42" s="38" t="n">
        <v>97.3</v>
      </c>
      <c r="D42" s="38" t="n">
        <v>98.8</v>
      </c>
      <c r="E42" s="27" t="inlineStr">
        <is>
          <t>99¹</t>
        </is>
      </c>
      <c r="F42" s="38" t="n">
        <v>98.59999999999999</v>
      </c>
      <c r="G42" s="38" t="n">
        <v>99.40000000000001</v>
      </c>
    </row>
    <row r="43">
      <c r="A43" s="25" t="inlineStr">
        <is>
          <t>Pennsylvania</t>
        </is>
      </c>
      <c r="B43" s="11" t="inlineStr">
        <is>
          <t>98¹</t>
        </is>
      </c>
      <c r="C43" s="38" t="n">
        <v>97</v>
      </c>
      <c r="D43" s="38" t="n">
        <v>98.5</v>
      </c>
      <c r="E43" s="27" t="inlineStr">
        <is>
          <t>98¹</t>
        </is>
      </c>
      <c r="F43" s="38" t="n">
        <v>97.59999999999999</v>
      </c>
      <c r="G43" s="38" t="n">
        <v>98.7</v>
      </c>
    </row>
    <row r="44">
      <c r="A44" s="25" t="inlineStr">
        <is>
          <t>Rhode Island</t>
        </is>
      </c>
      <c r="B44" s="11" t="inlineStr">
        <is>
          <t>99¹</t>
        </is>
      </c>
      <c r="C44" s="38" t="n">
        <v>98.2</v>
      </c>
      <c r="D44" s="38" t="n">
        <v>99.2</v>
      </c>
      <c r="E44" s="27" t="inlineStr">
        <is>
          <t>98¹</t>
        </is>
      </c>
      <c r="F44" s="38" t="n">
        <v>97.40000000000001</v>
      </c>
      <c r="G44" s="38" t="n">
        <v>98.90000000000001</v>
      </c>
    </row>
    <row r="45">
      <c r="A45" s="25" t="inlineStr">
        <is>
          <t>South Carolina</t>
        </is>
      </c>
      <c r="B45" s="11" t="inlineStr">
        <is>
          <t>98¹</t>
        </is>
      </c>
      <c r="C45" s="38" t="n">
        <v>97</v>
      </c>
      <c r="D45" s="38" t="n">
        <v>99.09999999999999</v>
      </c>
      <c r="E45" s="27" t="inlineStr">
        <is>
          <t>99¹</t>
        </is>
      </c>
      <c r="F45" s="38" t="n">
        <v>97.90000000000001</v>
      </c>
      <c r="G45" s="38" t="n">
        <v>99.09999999999999</v>
      </c>
    </row>
    <row r="46">
      <c r="A46" s="25" t="inlineStr">
        <is>
          <t>South Dakota</t>
        </is>
      </c>
      <c r="B46" s="11" t="inlineStr">
        <is>
          <t>99¹</t>
        </is>
      </c>
      <c r="C46" s="38" t="n">
        <v>98.3</v>
      </c>
      <c r="D46" s="38" t="n">
        <v>99.40000000000001</v>
      </c>
      <c r="E46" s="27" t="inlineStr">
        <is>
          <t>98¹</t>
        </is>
      </c>
      <c r="F46" s="38" t="n">
        <v>97.5</v>
      </c>
      <c r="G46" s="38" t="n">
        <v>98.8</v>
      </c>
    </row>
    <row r="47">
      <c r="A47" s="25" t="inlineStr">
        <is>
          <t>Tennessee</t>
        </is>
      </c>
      <c r="B47" s="11" t="inlineStr">
        <is>
          <t>98¹</t>
        </is>
      </c>
      <c r="C47" s="38" t="n">
        <v>96.8</v>
      </c>
      <c r="D47" s="38" t="n">
        <v>98.59999999999999</v>
      </c>
      <c r="E47" s="27" t="inlineStr">
        <is>
          <t>97¹</t>
        </is>
      </c>
      <c r="F47" s="38" t="n">
        <v>96.3</v>
      </c>
      <c r="G47" s="38" t="n">
        <v>98.09999999999999</v>
      </c>
    </row>
    <row r="48">
      <c r="A48" s="25" t="inlineStr">
        <is>
          <t>Texas</t>
        </is>
      </c>
      <c r="B48" s="11" t="inlineStr">
        <is>
          <t>97¹</t>
        </is>
      </c>
      <c r="C48" s="38" t="n">
        <v>95.3</v>
      </c>
      <c r="D48" s="38" t="n">
        <v>97.7</v>
      </c>
      <c r="E48" s="27" t="inlineStr">
        <is>
          <t>98¹</t>
        </is>
      </c>
      <c r="F48" s="38" t="n">
        <v>96.8</v>
      </c>
      <c r="G48" s="38" t="n">
        <v>98.5</v>
      </c>
    </row>
    <row r="49">
      <c r="A49" s="25" t="inlineStr">
        <is>
          <t>Utah</t>
        </is>
      </c>
      <c r="B49" s="11" t="inlineStr">
        <is>
          <t>99¹</t>
        </is>
      </c>
      <c r="C49" s="38" t="n">
        <v>98.3</v>
      </c>
      <c r="D49" s="38" t="n">
        <v>99.40000000000001</v>
      </c>
      <c r="E49" s="27" t="inlineStr">
        <is>
          <t>99¹</t>
        </is>
      </c>
      <c r="F49" s="38" t="n">
        <v>98</v>
      </c>
      <c r="G49" s="38" t="n">
        <v>99.2</v>
      </c>
    </row>
    <row r="50">
      <c r="A50" s="25" t="inlineStr">
        <is>
          <t>Vermont</t>
        </is>
      </c>
      <c r="B50" s="11" t="inlineStr">
        <is>
          <t>99¹</t>
        </is>
      </c>
      <c r="C50" s="38" t="n">
        <v>98.09999999999999</v>
      </c>
      <c r="D50" s="38" t="n">
        <v>99.09999999999999</v>
      </c>
      <c r="E50" s="27" t="inlineStr">
        <is>
          <t>98¹</t>
        </is>
      </c>
      <c r="F50" s="38" t="n">
        <v>97.7</v>
      </c>
      <c r="G50" s="38" t="n">
        <v>98.8</v>
      </c>
    </row>
    <row r="51">
      <c r="A51" s="25" t="inlineStr">
        <is>
          <t>Virginia</t>
        </is>
      </c>
      <c r="B51" s="11" t="inlineStr">
        <is>
          <t>98¹</t>
        </is>
      </c>
      <c r="C51" s="38" t="n">
        <v>96.90000000000001</v>
      </c>
      <c r="D51" s="38" t="n">
        <v>98.40000000000001</v>
      </c>
      <c r="E51" s="27" t="inlineStr">
        <is>
          <t>98¹</t>
        </is>
      </c>
      <c r="F51" s="38" t="n">
        <v>96.59999999999999</v>
      </c>
      <c r="G51" s="38" t="n">
        <v>98.2</v>
      </c>
    </row>
    <row r="52">
      <c r="A52" s="25" t="inlineStr">
        <is>
          <t>Washington</t>
        </is>
      </c>
      <c r="B52" s="11" t="inlineStr">
        <is>
          <t>98¹</t>
        </is>
      </c>
      <c r="C52" s="38" t="n">
        <v>97.2</v>
      </c>
      <c r="D52" s="38" t="n">
        <v>98.90000000000001</v>
      </c>
      <c r="E52" s="27" t="inlineStr">
        <is>
          <t>98¹</t>
        </is>
      </c>
      <c r="F52" s="38" t="n">
        <v>97.8</v>
      </c>
      <c r="G52" s="38" t="n">
        <v>98.90000000000001</v>
      </c>
    </row>
    <row r="53">
      <c r="A53" s="25" t="inlineStr">
        <is>
          <t>West Virginia</t>
        </is>
      </c>
      <c r="B53" s="11" t="inlineStr">
        <is>
          <t>98¹</t>
        </is>
      </c>
      <c r="C53" s="38" t="n">
        <v>97.3</v>
      </c>
      <c r="D53" s="38" t="n">
        <v>99</v>
      </c>
      <c r="E53" s="27" t="inlineStr">
        <is>
          <t>98¹</t>
        </is>
      </c>
      <c r="F53" s="38" t="n">
        <v>97.40000000000001</v>
      </c>
      <c r="G53" s="38" t="n">
        <v>98.90000000000001</v>
      </c>
    </row>
    <row r="54">
      <c r="A54" s="25" t="inlineStr">
        <is>
          <t>Wisconsin</t>
        </is>
      </c>
      <c r="B54" s="11" t="inlineStr">
        <is>
          <t>99¹</t>
        </is>
      </c>
      <c r="C54" s="38" t="n">
        <v>98.40000000000001</v>
      </c>
      <c r="D54" s="38" t="n">
        <v>99.40000000000001</v>
      </c>
      <c r="E54" s="27" t="inlineStr">
        <is>
          <t>99¹</t>
        </is>
      </c>
      <c r="F54" s="38" t="n">
        <v>98.7</v>
      </c>
      <c r="G54" s="38" t="n">
        <v>99.5</v>
      </c>
    </row>
    <row r="55">
      <c r="A55" s="25" t="inlineStr">
        <is>
          <t>Wyoming</t>
        </is>
      </c>
      <c r="B55" s="11" t="inlineStr">
        <is>
          <t>98¹</t>
        </is>
      </c>
      <c r="C55" s="38" t="n">
        <v>97.59999999999999</v>
      </c>
      <c r="D55" s="38" t="n">
        <v>98.8</v>
      </c>
      <c r="E55" s="27" t="inlineStr">
        <is>
          <t>98¹</t>
        </is>
      </c>
      <c r="F55" s="38" t="n">
        <v>97.7</v>
      </c>
      <c r="G55" s="38" t="n">
        <v>98.8</v>
      </c>
    </row>
    <row r="56">
      <c r="A56" s="12" t="inlineStr">
        <is>
          <t>Other jurisdictions</t>
        </is>
      </c>
      <c r="B56" s="13" t="n"/>
      <c r="C56" s="13" t="n"/>
      <c r="D56" s="13" t="n"/>
      <c r="E56" s="13" t="n"/>
      <c r="F56" s="13" t="n"/>
      <c r="G56" s="13" t="n"/>
    </row>
    <row r="57">
      <c r="A57" s="26" t="inlineStr">
        <is>
          <t>District of Columbia</t>
        </is>
      </c>
      <c r="B57" s="11" t="inlineStr">
        <is>
          <t>96¹</t>
        </is>
      </c>
      <c r="C57" s="38" t="n">
        <v>94.7</v>
      </c>
      <c r="D57" s="38" t="n">
        <v>96.7</v>
      </c>
      <c r="E57" s="27" t="inlineStr">
        <is>
          <t>97¹</t>
        </is>
      </c>
      <c r="F57" s="38" t="n">
        <v>96.09999999999999</v>
      </c>
      <c r="G57" s="38" t="n">
        <v>97.59999999999999</v>
      </c>
    </row>
    <row r="58">
      <c r="A58" s="28" t="inlineStr">
        <is>
          <t>DoDEA²</t>
        </is>
      </c>
      <c r="B58" s="15" t="inlineStr">
        <is>
          <t>98¹</t>
        </is>
      </c>
      <c r="C58" s="40" t="n">
        <v>97.59999999999999</v>
      </c>
      <c r="D58" s="40" t="n">
        <v>98.7</v>
      </c>
      <c r="E58" s="32" t="inlineStr">
        <is>
          <t>98¹</t>
        </is>
      </c>
      <c r="F58" s="40" t="n">
        <v>97.59999999999999</v>
      </c>
      <c r="G58" s="40" t="n">
        <v>98.7</v>
      </c>
    </row>
    <row r="59">
      <c r="A59" s="16" t="inlineStr">
        <is>
          <t>¹ The state/jurisdiction's inclusion rate is higher than or not significantly different from the National Assessment Governing Board goal of 95 percent.</t>
        </is>
      </c>
    </row>
    <row r="60">
      <c r="A60" s="16" t="inlineStr">
        <is>
          <t>²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t>
        </is>
      </c>
    </row>
    <row r="62">
      <c r="A62" s="16" t="inlineStr">
        <is>
          <t>SOURCE: U.S. Department of Education, Institute of Education Sciences, National Center for Education Statistics, National Assessment of Educational Progress (NAEP), 2022 Reading Assessment.</t>
        </is>
      </c>
    </row>
  </sheetData>
  <mergeCells count="8">
    <mergeCell ref="A2:A4"/>
    <mergeCell ref="B2:D2"/>
    <mergeCell ref="E2:G2"/>
    <mergeCell ref="B3:B4"/>
    <mergeCell ref="C3:D3"/>
    <mergeCell ref="E3:E4"/>
    <mergeCell ref="F3:G3"/>
    <mergeCell ref="A56:G56"/>
  </mergeCells>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I65"/>
  <sheetViews>
    <sheetView workbookViewId="0">
      <selection activeCell="A1" sqref="A1"/>
    </sheetView>
  </sheetViews>
  <sheetFormatPr baseColWidth="8" defaultRowHeight="15"/>
  <cols>
    <col width="25" customWidth="1" min="1" max="1"/>
    <col width="14" customWidth="1" min="2" max="2"/>
    <col width="14" customWidth="1" min="3" max="3"/>
    <col width="14" customWidth="1" min="4" max="4"/>
    <col width="14" customWidth="1" min="5" max="5"/>
    <col width="14" customWidth="1" min="6" max="6"/>
    <col width="14" customWidth="1" min="7" max="7"/>
    <col width="14" customWidth="1" min="8" max="8"/>
    <col width="14" customWidth="1" min="9" max="9"/>
  </cols>
  <sheetData>
    <row r="1">
      <c r="A1" s="2" t="inlineStr">
        <is>
          <t>Table A-11. Inclusion rate and standard error (SE) in NAEP reading for fourth- and eighth-grade public school students with disabilities (SD) and English learners (EL), as a percentage of identified SD or EL students, by state/jurisdiction: 2022</t>
        </is>
      </c>
    </row>
    <row r="2">
      <c r="A2" s="17" t="inlineStr">
        <is>
          <t>State/jurisdiction</t>
        </is>
      </c>
      <c r="B2" s="18" t="inlineStr">
        <is>
          <t>Percentage of identified SD or EL students</t>
        </is>
      </c>
      <c r="C2" s="19" t="n"/>
      <c r="D2" s="19" t="n"/>
      <c r="E2" s="19" t="n"/>
      <c r="F2" s="19" t="n"/>
      <c r="G2" s="19" t="n"/>
      <c r="H2" s="19" t="n"/>
      <c r="I2" s="19" t="n"/>
    </row>
    <row r="3">
      <c r="B3" s="33" t="inlineStr">
        <is>
          <t>Grade 4</t>
        </is>
      </c>
      <c r="C3" s="34" t="n"/>
      <c r="D3" s="34" t="n"/>
      <c r="E3" s="34" t="n"/>
      <c r="F3" s="42" t="inlineStr">
        <is>
          <t>Grade 8</t>
        </is>
      </c>
      <c r="G3" s="34" t="n"/>
      <c r="H3" s="34" t="n"/>
      <c r="I3" s="34" t="n"/>
    </row>
    <row r="4">
      <c r="B4" s="33" t="inlineStr">
        <is>
          <t>SD</t>
        </is>
      </c>
      <c r="C4" s="34" t="n"/>
      <c r="D4" s="35" t="inlineStr">
        <is>
          <t>EL</t>
        </is>
      </c>
      <c r="E4" s="34" t="n"/>
      <c r="F4" s="42" t="inlineStr">
        <is>
          <t>SD</t>
        </is>
      </c>
      <c r="G4" s="34" t="n"/>
      <c r="H4" s="35" t="inlineStr">
        <is>
          <t>EL</t>
        </is>
      </c>
      <c r="I4" s="34" t="n"/>
    </row>
    <row r="5">
      <c r="A5" s="6" t="n"/>
      <c r="B5" s="20" t="inlineStr">
        <is>
          <t>Inclusion rate</t>
        </is>
      </c>
      <c r="C5" s="21" t="inlineStr">
        <is>
          <t>SE</t>
        </is>
      </c>
      <c r="D5" s="21" t="inlineStr">
        <is>
          <t>Inclusion rate</t>
        </is>
      </c>
      <c r="E5" s="21" t="inlineStr">
        <is>
          <t>SE</t>
        </is>
      </c>
      <c r="F5" s="22" t="inlineStr">
        <is>
          <t>Inclusion rate</t>
        </is>
      </c>
      <c r="G5" s="21" t="inlineStr">
        <is>
          <t>SE</t>
        </is>
      </c>
      <c r="H5" s="21" t="inlineStr">
        <is>
          <t>Inclusion rate</t>
        </is>
      </c>
      <c r="I5" s="21" t="inlineStr">
        <is>
          <t>SE</t>
        </is>
      </c>
    </row>
    <row r="6">
      <c r="A6" s="10" t="inlineStr">
        <is>
          <t>Nation (public)</t>
        </is>
      </c>
      <c r="B6" s="11" t="inlineStr">
        <is>
          <t>89¹</t>
        </is>
      </c>
      <c r="C6" s="38" t="n">
        <v>0.6</v>
      </c>
      <c r="D6" s="11" t="inlineStr">
        <is>
          <t>95¹</t>
        </is>
      </c>
      <c r="E6" s="38" t="n">
        <v>0.4</v>
      </c>
      <c r="F6" s="27" t="inlineStr">
        <is>
          <t>90¹</t>
        </is>
      </c>
      <c r="G6" s="38" t="n">
        <v>0.4</v>
      </c>
      <c r="H6" s="11" t="inlineStr">
        <is>
          <t>93¹</t>
        </is>
      </c>
      <c r="I6" s="38" t="n">
        <v>0.6</v>
      </c>
    </row>
    <row r="7">
      <c r="A7" s="25" t="inlineStr">
        <is>
          <t>Alabama</t>
        </is>
      </c>
      <c r="B7" s="11" t="inlineStr">
        <is>
          <t>94¹</t>
        </is>
      </c>
      <c r="C7" s="38" t="n">
        <v>1.2</v>
      </c>
      <c r="D7" s="11" t="inlineStr">
        <is>
          <t>94¹</t>
        </is>
      </c>
      <c r="E7" s="38" t="n">
        <v>1.8</v>
      </c>
      <c r="F7" s="27" t="inlineStr">
        <is>
          <t>94¹</t>
        </is>
      </c>
      <c r="G7" s="38" t="n">
        <v>1.7</v>
      </c>
      <c r="H7" s="11" t="inlineStr">
        <is>
          <t>95¹</t>
        </is>
      </c>
      <c r="I7" s="38" t="n">
        <v>3.1</v>
      </c>
    </row>
    <row r="8">
      <c r="A8" s="25" t="inlineStr">
        <is>
          <t>Alaska</t>
        </is>
      </c>
      <c r="B8" s="11" t="inlineStr">
        <is>
          <t>96¹</t>
        </is>
      </c>
      <c r="C8" s="38" t="n">
        <v>1.1</v>
      </c>
      <c r="D8" s="11" t="inlineStr">
        <is>
          <t>99¹</t>
        </is>
      </c>
      <c r="E8" s="38" t="n">
        <v>0.4</v>
      </c>
      <c r="F8" s="27" t="inlineStr">
        <is>
          <t>97¹</t>
        </is>
      </c>
      <c r="G8" s="38" t="n">
        <v>0.9</v>
      </c>
      <c r="H8" s="11" t="inlineStr">
        <is>
          <t>99¹</t>
        </is>
      </c>
      <c r="I8" s="38" t="n">
        <v>0.7</v>
      </c>
    </row>
    <row r="9">
      <c r="A9" s="25" t="inlineStr">
        <is>
          <t>Arizona</t>
        </is>
      </c>
      <c r="B9" s="11" t="inlineStr">
        <is>
          <t>93¹</t>
        </is>
      </c>
      <c r="C9" s="38" t="n">
        <v>2</v>
      </c>
      <c r="D9" s="11" t="inlineStr">
        <is>
          <t>96¹</t>
        </is>
      </c>
      <c r="E9" s="38" t="n">
        <v>1.6</v>
      </c>
      <c r="F9" s="27" t="inlineStr">
        <is>
          <t>86¹</t>
        </is>
      </c>
      <c r="G9" s="38" t="n">
        <v>3.4</v>
      </c>
      <c r="H9" s="11" t="inlineStr">
        <is>
          <t>97¹</t>
        </is>
      </c>
      <c r="I9" s="38" t="n">
        <v>1.7</v>
      </c>
    </row>
    <row r="10">
      <c r="A10" s="25" t="inlineStr">
        <is>
          <t>Arkansas</t>
        </is>
      </c>
      <c r="B10" s="11" t="inlineStr">
        <is>
          <t>91¹</t>
        </is>
      </c>
      <c r="C10" s="38" t="n">
        <v>2.1</v>
      </c>
      <c r="D10" s="11" t="inlineStr">
        <is>
          <t>95¹</t>
        </is>
      </c>
      <c r="E10" s="38" t="n">
        <v>2.2</v>
      </c>
      <c r="F10" s="27" t="inlineStr">
        <is>
          <t>91¹</t>
        </is>
      </c>
      <c r="G10" s="38" t="n">
        <v>2.3</v>
      </c>
      <c r="H10" s="11" t="inlineStr">
        <is>
          <t>93¹</t>
        </is>
      </c>
      <c r="I10" s="38" t="n">
        <v>2.1</v>
      </c>
    </row>
    <row r="11">
      <c r="A11" s="25" t="inlineStr">
        <is>
          <t>California</t>
        </is>
      </c>
      <c r="B11" s="11" t="inlineStr">
        <is>
          <t>84¹</t>
        </is>
      </c>
      <c r="C11" s="38" t="n">
        <v>2.7</v>
      </c>
      <c r="D11" s="11" t="inlineStr">
        <is>
          <t>96¹</t>
        </is>
      </c>
      <c r="E11" s="38" t="n">
        <v>1</v>
      </c>
      <c r="F11" s="27" t="inlineStr">
        <is>
          <t>85¹</t>
        </is>
      </c>
      <c r="G11" s="38" t="n">
        <v>2.6</v>
      </c>
      <c r="H11" s="11" t="inlineStr">
        <is>
          <t>91¹</t>
        </is>
      </c>
      <c r="I11" s="38" t="n">
        <v>2.1</v>
      </c>
    </row>
    <row r="12">
      <c r="A12" s="25" t="inlineStr">
        <is>
          <t>Colorado</t>
        </is>
      </c>
      <c r="B12" s="11" t="inlineStr">
        <is>
          <t>85¹</t>
        </is>
      </c>
      <c r="C12" s="38" t="n">
        <v>3.5</v>
      </c>
      <c r="D12" s="11" t="inlineStr">
        <is>
          <t>93¹</t>
        </is>
      </c>
      <c r="E12" s="38" t="n">
        <v>1.3</v>
      </c>
      <c r="F12" s="27" t="inlineStr">
        <is>
          <t>89¹</t>
        </is>
      </c>
      <c r="G12" s="38" t="n">
        <v>2</v>
      </c>
      <c r="H12" s="11" t="inlineStr">
        <is>
          <t>90¹</t>
        </is>
      </c>
      <c r="I12" s="38" t="n">
        <v>2.2</v>
      </c>
    </row>
    <row r="13">
      <c r="A13" s="25" t="inlineStr">
        <is>
          <t>Connecticut</t>
        </is>
      </c>
      <c r="B13" s="11" t="inlineStr">
        <is>
          <t>92¹</t>
        </is>
      </c>
      <c r="C13" s="38" t="n">
        <v>2.1</v>
      </c>
      <c r="D13" s="11" t="inlineStr">
        <is>
          <t>90¹</t>
        </is>
      </c>
      <c r="E13" s="38" t="n">
        <v>2.9</v>
      </c>
      <c r="F13" s="27" t="inlineStr">
        <is>
          <t>92¹</t>
        </is>
      </c>
      <c r="G13" s="38" t="n">
        <v>1.9</v>
      </c>
      <c r="H13" s="11" t="inlineStr">
        <is>
          <t>89¹</t>
        </is>
      </c>
      <c r="I13" s="38" t="n">
        <v>4.3</v>
      </c>
    </row>
    <row r="14">
      <c r="A14" s="25" t="inlineStr">
        <is>
          <t>Delaware</t>
        </is>
      </c>
      <c r="B14" s="11" t="inlineStr">
        <is>
          <t>94¹</t>
        </is>
      </c>
      <c r="C14" s="38" t="n">
        <v>1.6</v>
      </c>
      <c r="D14" s="11" t="inlineStr">
        <is>
          <t>98¹</t>
        </is>
      </c>
      <c r="E14" s="38" t="n">
        <v>1</v>
      </c>
      <c r="F14" s="27" t="inlineStr">
        <is>
          <t>94¹</t>
        </is>
      </c>
      <c r="G14" s="38" t="n">
        <v>1.4</v>
      </c>
      <c r="H14" s="11" t="inlineStr">
        <is>
          <t>95¹</t>
        </is>
      </c>
      <c r="I14" s="38" t="n">
        <v>1.3</v>
      </c>
    </row>
    <row r="15">
      <c r="A15" s="25" t="inlineStr">
        <is>
          <t>Florida</t>
        </is>
      </c>
      <c r="B15" s="11" t="inlineStr">
        <is>
          <t>92¹</t>
        </is>
      </c>
      <c r="C15" s="38" t="n">
        <v>2.1</v>
      </c>
      <c r="D15" s="11" t="inlineStr">
        <is>
          <t>87¹</t>
        </is>
      </c>
      <c r="E15" s="38" t="n">
        <v>2.8</v>
      </c>
      <c r="F15" s="27" t="inlineStr">
        <is>
          <t>90¹</t>
        </is>
      </c>
      <c r="G15" s="38" t="n">
        <v>1.8</v>
      </c>
      <c r="H15" s="11" t="inlineStr">
        <is>
          <t>90¹</t>
        </is>
      </c>
      <c r="I15" s="38" t="n">
        <v>2.2</v>
      </c>
    </row>
    <row r="16">
      <c r="A16" s="25" t="inlineStr">
        <is>
          <t>Georgia</t>
        </is>
      </c>
      <c r="B16" s="11" t="inlineStr">
        <is>
          <t>90¹</t>
        </is>
      </c>
      <c r="C16" s="38" t="n">
        <v>2.4</v>
      </c>
      <c r="D16" s="11" t="inlineStr">
        <is>
          <t>95¹</t>
        </is>
      </c>
      <c r="E16" s="38" t="n">
        <v>1.4</v>
      </c>
      <c r="F16" s="27" t="inlineStr">
        <is>
          <t>88¹</t>
        </is>
      </c>
      <c r="G16" s="38" t="n">
        <v>2</v>
      </c>
      <c r="H16" s="11" t="inlineStr">
        <is>
          <t>94¹</t>
        </is>
      </c>
      <c r="I16" s="38" t="n">
        <v>2.3</v>
      </c>
    </row>
    <row r="17">
      <c r="A17" s="25" t="inlineStr">
        <is>
          <t>Hawaii</t>
        </is>
      </c>
      <c r="B17" s="11" t="inlineStr">
        <is>
          <t>90¹</t>
        </is>
      </c>
      <c r="C17" s="38" t="n">
        <v>2.5</v>
      </c>
      <c r="D17" s="11" t="inlineStr">
        <is>
          <t>98¹</t>
        </is>
      </c>
      <c r="E17" s="38" t="n">
        <v>0.8</v>
      </c>
      <c r="F17" s="27" t="inlineStr">
        <is>
          <t>89¹</t>
        </is>
      </c>
      <c r="G17" s="38" t="n">
        <v>2.2</v>
      </c>
      <c r="H17" s="11" t="inlineStr">
        <is>
          <t>97¹</t>
        </is>
      </c>
      <c r="I17" s="38" t="n">
        <v>1</v>
      </c>
    </row>
    <row r="18">
      <c r="A18" s="25" t="inlineStr">
        <is>
          <t>Idaho</t>
        </is>
      </c>
      <c r="B18" s="11" t="inlineStr">
        <is>
          <t>88¹</t>
        </is>
      </c>
      <c r="C18" s="38" t="n">
        <v>3.2</v>
      </c>
      <c r="D18" s="11" t="inlineStr">
        <is>
          <t>97¹</t>
        </is>
      </c>
      <c r="E18" s="38" t="n">
        <v>2</v>
      </c>
      <c r="F18" s="27" t="inlineStr">
        <is>
          <t>87¹</t>
        </is>
      </c>
      <c r="G18" s="38" t="n">
        <v>2.3</v>
      </c>
      <c r="H18" s="11" t="inlineStr">
        <is>
          <t>90¹</t>
        </is>
      </c>
      <c r="I18" s="38" t="n">
        <v>2.6</v>
      </c>
    </row>
    <row r="19">
      <c r="A19" s="25" t="inlineStr">
        <is>
          <t>Illinois</t>
        </is>
      </c>
      <c r="B19" s="11" t="inlineStr">
        <is>
          <t>95¹</t>
        </is>
      </c>
      <c r="C19" s="38" t="n">
        <v>1.2</v>
      </c>
      <c r="D19" s="11" t="inlineStr">
        <is>
          <t>98¹</t>
        </is>
      </c>
      <c r="E19" s="38" t="n">
        <v>0.7</v>
      </c>
      <c r="F19" s="27" t="inlineStr">
        <is>
          <t>93¹</t>
        </is>
      </c>
      <c r="G19" s="38" t="n">
        <v>1.7</v>
      </c>
      <c r="H19" s="11" t="inlineStr">
        <is>
          <t>96¹</t>
        </is>
      </c>
      <c r="I19" s="38" t="n">
        <v>1.3</v>
      </c>
    </row>
    <row r="20">
      <c r="A20" s="25" t="inlineStr">
        <is>
          <t>Indiana</t>
        </is>
      </c>
      <c r="B20" s="11" t="inlineStr">
        <is>
          <t>98¹</t>
        </is>
      </c>
      <c r="C20" s="38" t="n">
        <v>0.7</v>
      </c>
      <c r="D20" s="11" t="inlineStr">
        <is>
          <t>96¹</t>
        </is>
      </c>
      <c r="E20" s="38" t="n">
        <v>1.8</v>
      </c>
      <c r="F20" s="27" t="inlineStr">
        <is>
          <t>98¹</t>
        </is>
      </c>
      <c r="G20" s="38" t="n">
        <v>0.7</v>
      </c>
      <c r="H20" s="11" t="inlineStr">
        <is>
          <t>96¹</t>
        </is>
      </c>
      <c r="I20" s="38" t="n">
        <v>3.1</v>
      </c>
    </row>
    <row r="21">
      <c r="A21" s="25" t="inlineStr">
        <is>
          <t>Iowa</t>
        </is>
      </c>
      <c r="B21" s="11" t="inlineStr">
        <is>
          <t>94¹</t>
        </is>
      </c>
      <c r="C21" s="38" t="n">
        <v>1.7</v>
      </c>
      <c r="D21" s="11" t="inlineStr">
        <is>
          <t>94¹</t>
        </is>
      </c>
      <c r="E21" s="38" t="n">
        <v>2.9</v>
      </c>
      <c r="F21" s="27" t="inlineStr">
        <is>
          <t>94¹</t>
        </is>
      </c>
      <c r="G21" s="38" t="n">
        <v>1.2</v>
      </c>
      <c r="H21" s="11" t="inlineStr">
        <is>
          <t>91¹</t>
        </is>
      </c>
      <c r="I21" s="38" t="n">
        <v>3.6</v>
      </c>
    </row>
    <row r="22">
      <c r="A22" s="25" t="inlineStr">
        <is>
          <t>Kansas</t>
        </is>
      </c>
      <c r="B22" s="11" t="inlineStr">
        <is>
          <t>94¹</t>
        </is>
      </c>
      <c r="C22" s="38" t="n">
        <v>1.2</v>
      </c>
      <c r="D22" s="11" t="inlineStr">
        <is>
          <t>99¹</t>
        </is>
      </c>
      <c r="E22" s="38" t="n">
        <v>0.5</v>
      </c>
      <c r="F22" s="27" t="inlineStr">
        <is>
          <t>92¹</t>
        </is>
      </c>
      <c r="G22" s="38" t="n">
        <v>2</v>
      </c>
      <c r="H22" s="11" t="inlineStr">
        <is>
          <t>97¹</t>
        </is>
      </c>
      <c r="I22" s="38" t="n">
        <v>1.4</v>
      </c>
    </row>
    <row r="23">
      <c r="A23" s="25" t="inlineStr">
        <is>
          <t>Kentucky</t>
        </is>
      </c>
      <c r="B23" s="11" t="inlineStr">
        <is>
          <t>84¹</t>
        </is>
      </c>
      <c r="C23" s="38" t="n">
        <v>2.4</v>
      </c>
      <c r="D23" s="11" t="inlineStr">
        <is>
          <t>90¹</t>
        </is>
      </c>
      <c r="E23" s="38" t="n">
        <v>2</v>
      </c>
      <c r="F23" s="27" t="inlineStr">
        <is>
          <t>86¹</t>
        </is>
      </c>
      <c r="G23" s="38" t="n">
        <v>2.2</v>
      </c>
      <c r="H23" s="11" t="inlineStr">
        <is>
          <t>88¹</t>
        </is>
      </c>
      <c r="I23" s="38" t="n">
        <v>3.8</v>
      </c>
    </row>
    <row r="24">
      <c r="A24" s="25" t="inlineStr">
        <is>
          <t>Louisiana</t>
        </is>
      </c>
      <c r="B24" s="11" t="inlineStr">
        <is>
          <t>85¹</t>
        </is>
      </c>
      <c r="C24" s="38" t="n">
        <v>3</v>
      </c>
      <c r="D24" s="11" t="inlineStr">
        <is>
          <t>90¹</t>
        </is>
      </c>
      <c r="E24" s="38" t="n">
        <v>7.3</v>
      </c>
      <c r="F24" s="27" t="inlineStr">
        <is>
          <t>83¹</t>
        </is>
      </c>
      <c r="G24" s="38" t="n">
        <v>2.5</v>
      </c>
      <c r="H24" s="11" t="inlineStr">
        <is>
          <t>‡</t>
        </is>
      </c>
      <c r="I24" s="11" t="inlineStr">
        <is>
          <t>†</t>
        </is>
      </c>
    </row>
    <row r="25">
      <c r="A25" s="25" t="inlineStr">
        <is>
          <t>Maine</t>
        </is>
      </c>
      <c r="B25" s="11" t="inlineStr">
        <is>
          <t>96¹</t>
        </is>
      </c>
      <c r="C25" s="38" t="n">
        <v>1.1</v>
      </c>
      <c r="D25" s="11" t="inlineStr">
        <is>
          <t>92¹</t>
        </is>
      </c>
      <c r="E25" s="38" t="n">
        <v>3.4</v>
      </c>
      <c r="F25" s="27" t="inlineStr">
        <is>
          <t>95¹</t>
        </is>
      </c>
      <c r="G25" s="38" t="n">
        <v>1</v>
      </c>
      <c r="H25" s="11" t="inlineStr">
        <is>
          <t>‡</t>
        </is>
      </c>
      <c r="I25" s="11" t="inlineStr">
        <is>
          <t>†</t>
        </is>
      </c>
    </row>
    <row r="26">
      <c r="A26" s="25" t="inlineStr">
        <is>
          <t>Maryland</t>
        </is>
      </c>
      <c r="B26" s="11" t="inlineStr">
        <is>
          <t>90¹</t>
        </is>
      </c>
      <c r="C26" s="38" t="n">
        <v>1.7</v>
      </c>
      <c r="D26" s="11" t="inlineStr">
        <is>
          <t>94¹</t>
        </is>
      </c>
      <c r="E26" s="38" t="n">
        <v>1.3</v>
      </c>
      <c r="F26" s="27" t="inlineStr">
        <is>
          <t>91¹</t>
        </is>
      </c>
      <c r="G26" s="38" t="n">
        <v>2</v>
      </c>
      <c r="H26" s="11" t="inlineStr">
        <is>
          <t>89¹</t>
        </is>
      </c>
      <c r="I26" s="38" t="n">
        <v>2.7</v>
      </c>
    </row>
    <row r="27">
      <c r="A27" s="25" t="inlineStr">
        <is>
          <t>Massachusetts</t>
        </is>
      </c>
      <c r="B27" s="11" t="inlineStr">
        <is>
          <t>90¹</t>
        </is>
      </c>
      <c r="C27" s="38" t="n">
        <v>2</v>
      </c>
      <c r="D27" s="11" t="inlineStr">
        <is>
          <t>92¹</t>
        </is>
      </c>
      <c r="E27" s="38" t="n">
        <v>1.9</v>
      </c>
      <c r="F27" s="27" t="inlineStr">
        <is>
          <t>93¹</t>
        </is>
      </c>
      <c r="G27" s="38" t="n">
        <v>1.2</v>
      </c>
      <c r="H27" s="11" t="n">
        <v>76</v>
      </c>
      <c r="I27" s="38" t="n">
        <v>4.3</v>
      </c>
    </row>
    <row r="28">
      <c r="A28" s="25" t="inlineStr">
        <is>
          <t>Michigan</t>
        </is>
      </c>
      <c r="B28" s="11" t="inlineStr">
        <is>
          <t>83¹</t>
        </is>
      </c>
      <c r="C28" s="38" t="n">
        <v>3.3</v>
      </c>
      <c r="D28" s="11" t="inlineStr">
        <is>
          <t>94¹</t>
        </is>
      </c>
      <c r="E28" s="38" t="n">
        <v>2.4</v>
      </c>
      <c r="F28" s="27" t="inlineStr">
        <is>
          <t>89¹</t>
        </is>
      </c>
      <c r="G28" s="38" t="n">
        <v>2.3</v>
      </c>
      <c r="H28" s="11" t="inlineStr">
        <is>
          <t>96¹</t>
        </is>
      </c>
      <c r="I28" s="38" t="n">
        <v>1.9</v>
      </c>
    </row>
    <row r="29">
      <c r="A29" s="25" t="inlineStr">
        <is>
          <t>Minnesota</t>
        </is>
      </c>
      <c r="B29" s="11" t="inlineStr">
        <is>
          <t>81¹</t>
        </is>
      </c>
      <c r="C29" s="38" t="n">
        <v>3</v>
      </c>
      <c r="D29" s="11" t="inlineStr">
        <is>
          <t>92¹</t>
        </is>
      </c>
      <c r="E29" s="38" t="n">
        <v>2</v>
      </c>
      <c r="F29" s="27" t="inlineStr">
        <is>
          <t>91¹</t>
        </is>
      </c>
      <c r="G29" s="38" t="n">
        <v>1.7</v>
      </c>
      <c r="H29" s="11" t="inlineStr">
        <is>
          <t>89¹</t>
        </is>
      </c>
      <c r="I29" s="38" t="n">
        <v>4.5</v>
      </c>
    </row>
    <row r="30">
      <c r="A30" s="25" t="inlineStr">
        <is>
          <t>Mississippi</t>
        </is>
      </c>
      <c r="B30" s="11" t="inlineStr">
        <is>
          <t>92¹</t>
        </is>
      </c>
      <c r="C30" s="38" t="n">
        <v>1.9</v>
      </c>
      <c r="D30" s="11" t="inlineStr">
        <is>
          <t>100¹</t>
        </is>
      </c>
      <c r="E30" s="11" t="inlineStr">
        <is>
          <t>†</t>
        </is>
      </c>
      <c r="F30" s="27" t="inlineStr">
        <is>
          <t>95¹</t>
        </is>
      </c>
      <c r="G30" s="38" t="n">
        <v>1.6</v>
      </c>
      <c r="H30" s="11" t="inlineStr">
        <is>
          <t>98¹</t>
        </is>
      </c>
      <c r="I30" s="38" t="n">
        <v>1.8</v>
      </c>
    </row>
    <row r="31">
      <c r="A31" s="25" t="inlineStr">
        <is>
          <t>Missouri</t>
        </is>
      </c>
      <c r="B31" s="11" t="inlineStr">
        <is>
          <t>95¹</t>
        </is>
      </c>
      <c r="C31" s="38" t="n">
        <v>1.3</v>
      </c>
      <c r="D31" s="11" t="inlineStr">
        <is>
          <t>96¹</t>
        </is>
      </c>
      <c r="E31" s="38" t="n">
        <v>2.4</v>
      </c>
      <c r="F31" s="27" t="inlineStr">
        <is>
          <t>93¹</t>
        </is>
      </c>
      <c r="G31" s="38" t="n">
        <v>1.9</v>
      </c>
      <c r="H31" s="11" t="inlineStr">
        <is>
          <t>94¹</t>
        </is>
      </c>
      <c r="I31" s="38" t="n">
        <v>2.5</v>
      </c>
    </row>
    <row r="32">
      <c r="A32" s="25" t="inlineStr">
        <is>
          <t>Montana</t>
        </is>
      </c>
      <c r="B32" s="11" t="inlineStr">
        <is>
          <t>91¹</t>
        </is>
      </c>
      <c r="C32" s="38" t="n">
        <v>1.8</v>
      </c>
      <c r="D32" s="11" t="inlineStr">
        <is>
          <t>‡</t>
        </is>
      </c>
      <c r="E32" s="11" t="inlineStr">
        <is>
          <t>†</t>
        </is>
      </c>
      <c r="F32" s="27" t="inlineStr">
        <is>
          <t>94¹</t>
        </is>
      </c>
      <c r="G32" s="38" t="n">
        <v>1.2</v>
      </c>
      <c r="H32" s="11" t="inlineStr">
        <is>
          <t>‡</t>
        </is>
      </c>
      <c r="I32" s="11" t="inlineStr">
        <is>
          <t>†</t>
        </is>
      </c>
    </row>
    <row r="33">
      <c r="A33" s="25" t="inlineStr">
        <is>
          <t>Nebraska</t>
        </is>
      </c>
      <c r="B33" s="11" t="inlineStr">
        <is>
          <t>94¹</t>
        </is>
      </c>
      <c r="C33" s="38" t="n">
        <v>1.3</v>
      </c>
      <c r="D33" s="11" t="inlineStr">
        <is>
          <t>97¹</t>
        </is>
      </c>
      <c r="E33" s="38" t="n">
        <v>1.6</v>
      </c>
      <c r="F33" s="27" t="inlineStr">
        <is>
          <t>92¹</t>
        </is>
      </c>
      <c r="G33" s="38" t="n">
        <v>1.9</v>
      </c>
      <c r="H33" s="11" t="inlineStr">
        <is>
          <t>93¹</t>
        </is>
      </c>
      <c r="I33" s="38" t="n">
        <v>2.6</v>
      </c>
    </row>
    <row r="34">
      <c r="A34" s="25" t="inlineStr">
        <is>
          <t>Nevada</t>
        </is>
      </c>
      <c r="B34" s="11" t="inlineStr">
        <is>
          <t>91¹</t>
        </is>
      </c>
      <c r="C34" s="38" t="n">
        <v>2</v>
      </c>
      <c r="D34" s="11" t="inlineStr">
        <is>
          <t>97¹</t>
        </is>
      </c>
      <c r="E34" s="38" t="n">
        <v>0.8</v>
      </c>
      <c r="F34" s="27" t="inlineStr">
        <is>
          <t>90¹</t>
        </is>
      </c>
      <c r="G34" s="38" t="n">
        <v>2</v>
      </c>
      <c r="H34" s="11" t="inlineStr">
        <is>
          <t>97¹</t>
        </is>
      </c>
      <c r="I34" s="38" t="n">
        <v>1.1</v>
      </c>
    </row>
    <row r="35">
      <c r="A35" s="25" t="inlineStr">
        <is>
          <t>New Hampshire</t>
        </is>
      </c>
      <c r="B35" s="11" t="inlineStr">
        <is>
          <t>94¹</t>
        </is>
      </c>
      <c r="C35" s="38" t="n">
        <v>1.4</v>
      </c>
      <c r="D35" s="11" t="inlineStr">
        <is>
          <t>97¹</t>
        </is>
      </c>
      <c r="E35" s="38" t="n">
        <v>1.8</v>
      </c>
      <c r="F35" s="27" t="inlineStr">
        <is>
          <t>96¹</t>
        </is>
      </c>
      <c r="G35" s="38" t="n">
        <v>1.3</v>
      </c>
      <c r="H35" s="11" t="inlineStr">
        <is>
          <t>‡</t>
        </is>
      </c>
      <c r="I35" s="11" t="inlineStr">
        <is>
          <t>†</t>
        </is>
      </c>
    </row>
    <row r="36">
      <c r="A36" s="25" t="inlineStr">
        <is>
          <t>New Jersey</t>
        </is>
      </c>
      <c r="B36" s="11" t="inlineStr">
        <is>
          <t>86¹</t>
        </is>
      </c>
      <c r="C36" s="38" t="n">
        <v>3.8</v>
      </c>
      <c r="D36" s="11" t="inlineStr">
        <is>
          <t>92¹</t>
        </is>
      </c>
      <c r="E36" s="38" t="n">
        <v>2.6</v>
      </c>
      <c r="F36" s="27" t="inlineStr">
        <is>
          <t>90¹</t>
        </is>
      </c>
      <c r="G36" s="38" t="n">
        <v>1.8</v>
      </c>
      <c r="H36" s="11" t="inlineStr">
        <is>
          <t>85¹</t>
        </is>
      </c>
      <c r="I36" s="38" t="n">
        <v>4.6</v>
      </c>
    </row>
    <row r="37">
      <c r="A37" s="25" t="inlineStr">
        <is>
          <t>New Mexico</t>
        </is>
      </c>
      <c r="B37" s="11" t="inlineStr">
        <is>
          <t>93¹</t>
        </is>
      </c>
      <c r="C37" s="38" t="n">
        <v>1.8</v>
      </c>
      <c r="D37" s="11" t="inlineStr">
        <is>
          <t>98¹</t>
        </is>
      </c>
      <c r="E37" s="38" t="n">
        <v>0.6</v>
      </c>
      <c r="F37" s="27" t="inlineStr">
        <is>
          <t>91¹</t>
        </is>
      </c>
      <c r="G37" s="38" t="n">
        <v>1.7</v>
      </c>
      <c r="H37" s="11" t="inlineStr">
        <is>
          <t>98¹</t>
        </is>
      </c>
      <c r="I37" s="38" t="n">
        <v>0.6</v>
      </c>
    </row>
    <row r="38">
      <c r="A38" s="25" t="inlineStr">
        <is>
          <t>New York</t>
        </is>
      </c>
      <c r="B38" s="11" t="inlineStr">
        <is>
          <t>91¹</t>
        </is>
      </c>
      <c r="C38" s="38" t="n">
        <v>2.5</v>
      </c>
      <c r="D38" s="11" t="inlineStr">
        <is>
          <t>92¹</t>
        </is>
      </c>
      <c r="E38" s="38" t="n">
        <v>1.3</v>
      </c>
      <c r="F38" s="27" t="inlineStr">
        <is>
          <t>90¹</t>
        </is>
      </c>
      <c r="G38" s="38" t="n">
        <v>2.1</v>
      </c>
      <c r="H38" s="11" t="inlineStr">
        <is>
          <t>92¹</t>
        </is>
      </c>
      <c r="I38" s="38" t="n">
        <v>2.2</v>
      </c>
    </row>
    <row r="39">
      <c r="A39" s="25" t="inlineStr">
        <is>
          <t>North Carolina</t>
        </is>
      </c>
      <c r="B39" s="11" t="inlineStr">
        <is>
          <t>91¹</t>
        </is>
      </c>
      <c r="C39" s="38" t="n">
        <v>2.3</v>
      </c>
      <c r="D39" s="11" t="inlineStr">
        <is>
          <t>95¹</t>
        </is>
      </c>
      <c r="E39" s="38" t="n">
        <v>2.6</v>
      </c>
      <c r="F39" s="27" t="inlineStr">
        <is>
          <t>87¹</t>
        </is>
      </c>
      <c r="G39" s="38" t="n">
        <v>2.6</v>
      </c>
      <c r="H39" s="11" t="inlineStr">
        <is>
          <t>94¹</t>
        </is>
      </c>
      <c r="I39" s="38" t="n">
        <v>1.5</v>
      </c>
    </row>
    <row r="40">
      <c r="A40" s="25" t="inlineStr">
        <is>
          <t>North Dakota</t>
        </is>
      </c>
      <c r="B40" s="11" t="inlineStr">
        <is>
          <t>89¹</t>
        </is>
      </c>
      <c r="C40" s="38" t="n">
        <v>2.1</v>
      </c>
      <c r="D40" s="11" t="inlineStr">
        <is>
          <t>94¹</t>
        </is>
      </c>
      <c r="E40" s="38" t="n">
        <v>3</v>
      </c>
      <c r="F40" s="27" t="inlineStr">
        <is>
          <t>90¹</t>
        </is>
      </c>
      <c r="G40" s="38" t="n">
        <v>1.8</v>
      </c>
      <c r="H40" s="11" t="inlineStr">
        <is>
          <t>‡</t>
        </is>
      </c>
      <c r="I40" s="11" t="inlineStr">
        <is>
          <t>†</t>
        </is>
      </c>
    </row>
    <row r="41">
      <c r="A41" s="25" t="inlineStr">
        <is>
          <t>Ohio</t>
        </is>
      </c>
      <c r="B41" s="11" t="inlineStr">
        <is>
          <t>85¹</t>
        </is>
      </c>
      <c r="C41" s="38" t="n">
        <v>2.1</v>
      </c>
      <c r="D41" s="11" t="inlineStr">
        <is>
          <t>91¹</t>
        </is>
      </c>
      <c r="E41" s="38" t="n">
        <v>4</v>
      </c>
      <c r="F41" s="27" t="inlineStr">
        <is>
          <t>92¹</t>
        </is>
      </c>
      <c r="G41" s="38" t="n">
        <v>2.1</v>
      </c>
      <c r="H41" s="11" t="inlineStr">
        <is>
          <t>86¹</t>
        </is>
      </c>
      <c r="I41" s="38" t="n">
        <v>4.7</v>
      </c>
    </row>
    <row r="42">
      <c r="A42" s="25" t="inlineStr">
        <is>
          <t>Oklahoma</t>
        </is>
      </c>
      <c r="B42" s="11" t="inlineStr">
        <is>
          <t>92¹</t>
        </is>
      </c>
      <c r="C42" s="38" t="n">
        <v>1.6</v>
      </c>
      <c r="D42" s="11" t="inlineStr">
        <is>
          <t>97¹</t>
        </is>
      </c>
      <c r="E42" s="38" t="n">
        <v>1.1</v>
      </c>
      <c r="F42" s="27" t="inlineStr">
        <is>
          <t>88¹</t>
        </is>
      </c>
      <c r="G42" s="38" t="n">
        <v>2.3</v>
      </c>
      <c r="H42" s="11" t="inlineStr">
        <is>
          <t>92¹</t>
        </is>
      </c>
      <c r="I42" s="38" t="n">
        <v>2.6</v>
      </c>
    </row>
    <row r="43">
      <c r="A43" s="25" t="inlineStr">
        <is>
          <t>Oregon</t>
        </is>
      </c>
      <c r="B43" s="11" t="inlineStr">
        <is>
          <t>88¹</t>
        </is>
      </c>
      <c r="C43" s="38" t="n">
        <v>2.3</v>
      </c>
      <c r="D43" s="11" t="inlineStr">
        <is>
          <t>96¹</t>
        </is>
      </c>
      <c r="E43" s="38" t="n">
        <v>1.3</v>
      </c>
      <c r="F43" s="27" t="inlineStr">
        <is>
          <t>94¹</t>
        </is>
      </c>
      <c r="G43" s="38" t="n">
        <v>1.3</v>
      </c>
      <c r="H43" s="11" t="inlineStr">
        <is>
          <t>95¹</t>
        </is>
      </c>
      <c r="I43" s="38" t="n">
        <v>1.7</v>
      </c>
    </row>
    <row r="44">
      <c r="A44" s="25" t="inlineStr">
        <is>
          <t>Pennsylvania</t>
        </is>
      </c>
      <c r="B44" s="11" t="inlineStr">
        <is>
          <t>91¹</t>
        </is>
      </c>
      <c r="C44" s="38" t="n">
        <v>1.7</v>
      </c>
      <c r="D44" s="11" t="inlineStr">
        <is>
          <t>89¹</t>
        </is>
      </c>
      <c r="E44" s="38" t="n">
        <v>2.7</v>
      </c>
      <c r="F44" s="27" t="inlineStr">
        <is>
          <t>93¹</t>
        </is>
      </c>
      <c r="G44" s="38" t="n">
        <v>1.4</v>
      </c>
      <c r="H44" s="11" t="inlineStr">
        <is>
          <t>89¹</t>
        </is>
      </c>
      <c r="I44" s="38" t="n">
        <v>2.8</v>
      </c>
    </row>
    <row r="45">
      <c r="A45" s="25" t="inlineStr">
        <is>
          <t>Rhode Island</t>
        </is>
      </c>
      <c r="B45" s="11" t="inlineStr">
        <is>
          <t>95¹</t>
        </is>
      </c>
      <c r="C45" s="38" t="n">
        <v>1.6</v>
      </c>
      <c r="D45" s="11" t="inlineStr">
        <is>
          <t>96¹</t>
        </is>
      </c>
      <c r="E45" s="38" t="n">
        <v>1.1</v>
      </c>
      <c r="F45" s="27" t="inlineStr">
        <is>
          <t>91¹</t>
        </is>
      </c>
      <c r="G45" s="38" t="n">
        <v>1.9</v>
      </c>
      <c r="H45" s="11" t="inlineStr">
        <is>
          <t>94¹</t>
        </is>
      </c>
      <c r="I45" s="38" t="n">
        <v>1.9</v>
      </c>
    </row>
    <row r="46">
      <c r="A46" s="25" t="inlineStr">
        <is>
          <t>South Carolina</t>
        </is>
      </c>
      <c r="B46" s="11" t="inlineStr">
        <is>
          <t>92¹</t>
        </is>
      </c>
      <c r="C46" s="38" t="n">
        <v>2.7</v>
      </c>
      <c r="D46" s="11" t="inlineStr">
        <is>
          <t>95¹</t>
        </is>
      </c>
      <c r="E46" s="38" t="n">
        <v>2.1</v>
      </c>
      <c r="F46" s="27" t="inlineStr">
        <is>
          <t>94¹</t>
        </is>
      </c>
      <c r="G46" s="38" t="n">
        <v>1.6</v>
      </c>
      <c r="H46" s="11" t="inlineStr">
        <is>
          <t>90¹</t>
        </is>
      </c>
      <c r="I46" s="38" t="n">
        <v>3.4</v>
      </c>
    </row>
    <row r="47">
      <c r="A47" s="25" t="inlineStr">
        <is>
          <t>South Dakota</t>
        </is>
      </c>
      <c r="B47" s="11" t="inlineStr">
        <is>
          <t>95¹</t>
        </is>
      </c>
      <c r="C47" s="38" t="n">
        <v>1.3</v>
      </c>
      <c r="D47" s="11" t="inlineStr">
        <is>
          <t>98¹</t>
        </is>
      </c>
      <c r="E47" s="38" t="n">
        <v>1.7</v>
      </c>
      <c r="F47" s="27" t="inlineStr">
        <is>
          <t>90¹</t>
        </is>
      </c>
      <c r="G47" s="38" t="n">
        <v>1.8</v>
      </c>
      <c r="H47" s="11" t="inlineStr">
        <is>
          <t>90¹</t>
        </is>
      </c>
      <c r="I47" s="38" t="n">
        <v>3.9</v>
      </c>
    </row>
    <row r="48">
      <c r="A48" s="25" t="inlineStr">
        <is>
          <t>Tennessee</t>
        </is>
      </c>
      <c r="B48" s="11" t="inlineStr">
        <is>
          <t>88¹</t>
        </is>
      </c>
      <c r="C48" s="38" t="n">
        <v>2.6</v>
      </c>
      <c r="D48" s="11" t="inlineStr">
        <is>
          <t>92¹</t>
        </is>
      </c>
      <c r="E48" s="38" t="n">
        <v>1.4</v>
      </c>
      <c r="F48" s="27" t="n">
        <v>79</v>
      </c>
      <c r="G48" s="38" t="n">
        <v>2.8</v>
      </c>
      <c r="H48" s="11" t="inlineStr">
        <is>
          <t>88¹</t>
        </is>
      </c>
      <c r="I48" s="38" t="n">
        <v>3.5</v>
      </c>
    </row>
    <row r="49">
      <c r="A49" s="25" t="inlineStr">
        <is>
          <t>Texas</t>
        </is>
      </c>
      <c r="B49" s="11" t="inlineStr">
        <is>
          <t>85¹</t>
        </is>
      </c>
      <c r="C49" s="38" t="n">
        <v>2.5</v>
      </c>
      <c r="D49" s="11" t="inlineStr">
        <is>
          <t>95¹</t>
        </is>
      </c>
      <c r="E49" s="38" t="n">
        <v>1.2</v>
      </c>
      <c r="F49" s="27" t="inlineStr">
        <is>
          <t>85¹</t>
        </is>
      </c>
      <c r="G49" s="38" t="n">
        <v>3</v>
      </c>
      <c r="H49" s="11" t="inlineStr">
        <is>
          <t>97¹</t>
        </is>
      </c>
      <c r="I49" s="38" t="n">
        <v>0.8</v>
      </c>
    </row>
    <row r="50">
      <c r="A50" s="25" t="inlineStr">
        <is>
          <t>Utah</t>
        </is>
      </c>
      <c r="B50" s="11" t="inlineStr">
        <is>
          <t>97¹</t>
        </is>
      </c>
      <c r="C50" s="38" t="n">
        <v>1.1</v>
      </c>
      <c r="D50" s="11" t="inlineStr">
        <is>
          <t>95¹</t>
        </is>
      </c>
      <c r="E50" s="38" t="n">
        <v>1.6</v>
      </c>
      <c r="F50" s="27" t="inlineStr">
        <is>
          <t>94¹</t>
        </is>
      </c>
      <c r="G50" s="38" t="n">
        <v>1.6</v>
      </c>
      <c r="H50" s="11" t="inlineStr">
        <is>
          <t>94¹</t>
        </is>
      </c>
      <c r="I50" s="38" t="n">
        <v>1.9</v>
      </c>
    </row>
    <row r="51">
      <c r="A51" s="25" t="inlineStr">
        <is>
          <t>Vermont</t>
        </is>
      </c>
      <c r="B51" s="11" t="inlineStr">
        <is>
          <t>94¹</t>
        </is>
      </c>
      <c r="C51" s="38" t="n">
        <v>1.3</v>
      </c>
      <c r="D51" s="11" t="inlineStr">
        <is>
          <t>‡</t>
        </is>
      </c>
      <c r="E51" s="11" t="inlineStr">
        <is>
          <t>†</t>
        </is>
      </c>
      <c r="F51" s="27" t="inlineStr">
        <is>
          <t>93¹</t>
        </is>
      </c>
      <c r="G51" s="38" t="n">
        <v>1.4</v>
      </c>
      <c r="H51" s="11" t="inlineStr">
        <is>
          <t>‡</t>
        </is>
      </c>
      <c r="I51" s="11" t="inlineStr">
        <is>
          <t>†</t>
        </is>
      </c>
    </row>
    <row r="52">
      <c r="A52" s="25" t="inlineStr">
        <is>
          <t>Virginia</t>
        </is>
      </c>
      <c r="B52" s="11" t="inlineStr">
        <is>
          <t>87¹</t>
        </is>
      </c>
      <c r="C52" s="38" t="n">
        <v>2.5</v>
      </c>
      <c r="D52" s="11" t="inlineStr">
        <is>
          <t>95¹</t>
        </is>
      </c>
      <c r="E52" s="38" t="n">
        <v>1.4</v>
      </c>
      <c r="F52" s="27" t="inlineStr">
        <is>
          <t>87¹</t>
        </is>
      </c>
      <c r="G52" s="38" t="n">
        <v>2.6</v>
      </c>
      <c r="H52" s="11" t="inlineStr">
        <is>
          <t>79¹</t>
        </is>
      </c>
      <c r="I52" s="38" t="n">
        <v>3.9</v>
      </c>
    </row>
    <row r="53">
      <c r="A53" s="25" t="inlineStr">
        <is>
          <t>Washington</t>
        </is>
      </c>
      <c r="B53" s="11" t="inlineStr">
        <is>
          <t>89¹</t>
        </is>
      </c>
      <c r="C53" s="38" t="n">
        <v>2.6</v>
      </c>
      <c r="D53" s="11" t="inlineStr">
        <is>
          <t>96¹</t>
        </is>
      </c>
      <c r="E53" s="38" t="n">
        <v>1.2</v>
      </c>
      <c r="F53" s="27" t="inlineStr">
        <is>
          <t>89¹</t>
        </is>
      </c>
      <c r="G53" s="38" t="n">
        <v>2.1</v>
      </c>
      <c r="H53" s="11" t="inlineStr">
        <is>
          <t>96¹</t>
        </is>
      </c>
      <c r="I53" s="38" t="n">
        <v>1.4</v>
      </c>
    </row>
    <row r="54">
      <c r="A54" s="25" t="inlineStr">
        <is>
          <t>West Virginia</t>
        </is>
      </c>
      <c r="B54" s="11" t="inlineStr">
        <is>
          <t>93¹</t>
        </is>
      </c>
      <c r="C54" s="38" t="n">
        <v>1.9</v>
      </c>
      <c r="D54" s="11" t="inlineStr">
        <is>
          <t>‡</t>
        </is>
      </c>
      <c r="E54" s="11" t="inlineStr">
        <is>
          <t>†</t>
        </is>
      </c>
      <c r="F54" s="27" t="inlineStr">
        <is>
          <t>91¹</t>
        </is>
      </c>
      <c r="G54" s="38" t="n">
        <v>2</v>
      </c>
      <c r="H54" s="11" t="inlineStr">
        <is>
          <t>‡</t>
        </is>
      </c>
      <c r="I54" s="11" t="inlineStr">
        <is>
          <t>†</t>
        </is>
      </c>
    </row>
    <row r="55">
      <c r="A55" s="25" t="inlineStr">
        <is>
          <t>Wisconsin</t>
        </is>
      </c>
      <c r="B55" s="11" t="inlineStr">
        <is>
          <t>95¹</t>
        </is>
      </c>
      <c r="C55" s="38" t="n">
        <v>1.4</v>
      </c>
      <c r="D55" s="11" t="inlineStr">
        <is>
          <t>97¹</t>
        </is>
      </c>
      <c r="E55" s="38" t="n">
        <v>1.2</v>
      </c>
      <c r="F55" s="27" t="inlineStr">
        <is>
          <t>95¹</t>
        </is>
      </c>
      <c r="G55" s="38" t="n">
        <v>1.3</v>
      </c>
      <c r="H55" s="11" t="inlineStr">
        <is>
          <t>95¹</t>
        </is>
      </c>
      <c r="I55" s="38" t="n">
        <v>2</v>
      </c>
    </row>
    <row r="56">
      <c r="A56" s="25" t="inlineStr">
        <is>
          <t>Wyoming</t>
        </is>
      </c>
      <c r="B56" s="11" t="inlineStr">
        <is>
          <t>90¹</t>
        </is>
      </c>
      <c r="C56" s="38" t="n">
        <v>1.6</v>
      </c>
      <c r="D56" s="11" t="inlineStr">
        <is>
          <t>90¹</t>
        </is>
      </c>
      <c r="E56" s="38" t="n">
        <v>3.5</v>
      </c>
      <c r="F56" s="27" t="inlineStr">
        <is>
          <t>90¹</t>
        </is>
      </c>
      <c r="G56" s="38" t="n">
        <v>1.7</v>
      </c>
      <c r="H56" s="11" t="inlineStr">
        <is>
          <t>‡</t>
        </is>
      </c>
      <c r="I56" s="11" t="inlineStr">
        <is>
          <t>†</t>
        </is>
      </c>
    </row>
    <row r="57">
      <c r="A57" s="12" t="inlineStr">
        <is>
          <t>Other jurisdictions</t>
        </is>
      </c>
      <c r="B57" s="13" t="n"/>
      <c r="C57" s="13" t="n"/>
      <c r="D57" s="13" t="n"/>
      <c r="E57" s="13" t="n"/>
      <c r="F57" s="13" t="n"/>
      <c r="G57" s="13" t="n"/>
      <c r="H57" s="13" t="n"/>
      <c r="I57" s="13" t="n"/>
    </row>
    <row r="58">
      <c r="A58" s="26" t="inlineStr">
        <is>
          <t>District of Columbia</t>
        </is>
      </c>
      <c r="B58" s="11" t="inlineStr">
        <is>
          <t>81¹</t>
        </is>
      </c>
      <c r="C58" s="38" t="n">
        <v>2.6</v>
      </c>
      <c r="D58" s="11" t="inlineStr">
        <is>
          <t>91¹</t>
        </is>
      </c>
      <c r="E58" s="38" t="n">
        <v>2</v>
      </c>
      <c r="F58" s="27" t="inlineStr">
        <is>
          <t>89¹</t>
        </is>
      </c>
      <c r="G58" s="38" t="n">
        <v>1.7</v>
      </c>
      <c r="H58" s="11" t="inlineStr">
        <is>
          <t>88¹</t>
        </is>
      </c>
      <c r="I58" s="38" t="n">
        <v>2.4</v>
      </c>
    </row>
    <row r="59">
      <c r="A59" s="28" t="inlineStr">
        <is>
          <t>DoDEA²</t>
        </is>
      </c>
      <c r="B59" s="15" t="inlineStr">
        <is>
          <t>91¹</t>
        </is>
      </c>
      <c r="C59" s="40" t="n">
        <v>1.6</v>
      </c>
      <c r="D59" s="15" t="inlineStr">
        <is>
          <t>94¹</t>
        </is>
      </c>
      <c r="E59" s="40" t="n">
        <v>1.4</v>
      </c>
      <c r="F59" s="32" t="inlineStr">
        <is>
          <t>88¹</t>
        </is>
      </c>
      <c r="G59" s="40" t="n">
        <v>2.5</v>
      </c>
      <c r="H59" s="15" t="inlineStr">
        <is>
          <t>90¹</t>
        </is>
      </c>
      <c r="I59" s="40" t="n">
        <v>2.7</v>
      </c>
    </row>
    <row r="60">
      <c r="A60" s="16" t="inlineStr">
        <is>
          <t>† Not applicable. Standard error estimate cannot be accurately determined.</t>
        </is>
      </c>
    </row>
    <row r="61">
      <c r="A61" s="16" t="inlineStr">
        <is>
          <t>‡ Reporting standards not met. Sample size insufficient to permit a reliable estimate.</t>
        </is>
      </c>
    </row>
    <row r="62">
      <c r="A62" s="16" t="inlineStr">
        <is>
          <t>¹ The state/jurisdiction's inclusion rate is higher than or not significantly different from the National Assessment Governing Board goal of 85 percent.</t>
        </is>
      </c>
    </row>
    <row r="63">
      <c r="A63" s="16" t="inlineStr">
        <is>
          <t>² Department of Defense Education Activity (overseas and domestic schools).</t>
        </is>
      </c>
    </row>
    <row r="64">
      <c r="A64"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SD includes students identified as having an Individualized Education Program but excludes other students protected under Section 504 of the Rehabilitation Act of 1973.</t>
        </is>
      </c>
    </row>
    <row r="65">
      <c r="A65" s="16" t="inlineStr">
        <is>
          <t>SOURCE: U.S. Department of Education, Institute of Education Sciences, National Center for Education Statistics, National Assessment of Educational Progress (NAEP), 2022 Reading Assessment.</t>
        </is>
      </c>
    </row>
  </sheetData>
  <mergeCells count="9">
    <mergeCell ref="A2:A5"/>
    <mergeCell ref="B2:I2"/>
    <mergeCell ref="B3:E3"/>
    <mergeCell ref="F3:I3"/>
    <mergeCell ref="B4:C4"/>
    <mergeCell ref="D4:E4"/>
    <mergeCell ref="F4:G4"/>
    <mergeCell ref="H4:I4"/>
    <mergeCell ref="A57:I57"/>
  </mergeCells>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G36"/>
  <sheetViews>
    <sheetView workbookViewId="0">
      <selection activeCell="A1" sqref="A1"/>
    </sheetView>
  </sheetViews>
  <sheetFormatPr baseColWidth="8" defaultRowHeight="15"/>
  <cols>
    <col width="32" customWidth="1" min="1" max="1"/>
    <col width="18" customWidth="1" min="2" max="2"/>
    <col width="18" customWidth="1" min="3" max="3"/>
    <col width="18" customWidth="1" min="4" max="4"/>
    <col width="18" customWidth="1" min="5" max="5"/>
    <col width="18" customWidth="1" min="6" max="6"/>
    <col width="18" customWidth="1" min="7" max="7"/>
  </cols>
  <sheetData>
    <row r="1">
      <c r="A1" s="2" t="inlineStr">
        <is>
          <t>Table A-12. Inclusion rate and confidence interval in NAEP reading for fourth- and eighth-grade public school students, as a percentage of all students, by urban district/jurisdiction: 2022</t>
        </is>
      </c>
    </row>
    <row r="2">
      <c r="A2" s="17" t="inlineStr">
        <is>
          <t>Urban district/jurisdiction</t>
        </is>
      </c>
      <c r="B2" s="18" t="inlineStr">
        <is>
          <t>Grade 4</t>
        </is>
      </c>
      <c r="C2" s="19" t="n"/>
      <c r="D2" s="19" t="n"/>
      <c r="E2" s="18" t="inlineStr">
        <is>
          <t>Grade 8</t>
        </is>
      </c>
      <c r="F2" s="19" t="n"/>
      <c r="G2" s="19" t="n"/>
    </row>
    <row r="3">
      <c r="B3" s="20" t="inlineStr">
        <is>
          <t>Inclusion rate</t>
        </is>
      </c>
      <c r="C3" s="35" t="inlineStr">
        <is>
          <t>95% confidence interval</t>
        </is>
      </c>
      <c r="D3" s="34" t="n"/>
      <c r="E3" s="22" t="inlineStr">
        <is>
          <t>Inclusion rate</t>
        </is>
      </c>
      <c r="F3" s="35" t="inlineStr">
        <is>
          <t>95% confidence interval</t>
        </is>
      </c>
      <c r="G3" s="34" t="n"/>
    </row>
    <row r="4">
      <c r="A4" s="6" t="n"/>
      <c r="B4" s="6" t="n"/>
      <c r="C4" s="21" t="inlineStr">
        <is>
          <t>Lower</t>
        </is>
      </c>
      <c r="D4" s="20" t="inlineStr">
        <is>
          <t>Upper</t>
        </is>
      </c>
      <c r="E4" s="37" t="n"/>
      <c r="F4" s="21" t="inlineStr">
        <is>
          <t>Lower</t>
        </is>
      </c>
      <c r="G4" s="21" t="inlineStr">
        <is>
          <t>Upper</t>
        </is>
      </c>
    </row>
    <row r="5">
      <c r="A5" s="10" t="inlineStr">
        <is>
          <t>Nation (public)</t>
        </is>
      </c>
      <c r="B5" s="11" t="inlineStr">
        <is>
          <t>98²</t>
        </is>
      </c>
      <c r="C5" s="38" t="n">
        <v>97.7</v>
      </c>
      <c r="D5" s="38" t="n">
        <v>98.09999999999999</v>
      </c>
      <c r="E5" s="27" t="inlineStr">
        <is>
          <t>98²</t>
        </is>
      </c>
      <c r="F5" s="38" t="n">
        <v>98</v>
      </c>
      <c r="G5" s="38" t="n">
        <v>98.2</v>
      </c>
    </row>
    <row r="6">
      <c r="A6" s="10" t="inlineStr">
        <is>
          <t>Large city¹ (public)</t>
        </is>
      </c>
      <c r="B6" s="11" t="inlineStr">
        <is>
          <t>97²</t>
        </is>
      </c>
      <c r="C6" s="38" t="n">
        <v>96.5</v>
      </c>
      <c r="D6" s="38" t="n">
        <v>97.40000000000001</v>
      </c>
      <c r="E6" s="27" t="inlineStr">
        <is>
          <t>98²</t>
        </is>
      </c>
      <c r="F6" s="38" t="n">
        <v>97.2</v>
      </c>
      <c r="G6" s="38" t="n">
        <v>98.5</v>
      </c>
    </row>
    <row r="7">
      <c r="A7" s="25" t="inlineStr">
        <is>
          <t>Albuquerque</t>
        </is>
      </c>
      <c r="B7" s="11" t="inlineStr">
        <is>
          <t>99²</t>
        </is>
      </c>
      <c r="C7" s="38" t="n">
        <v>96.3</v>
      </c>
      <c r="D7" s="38" t="n">
        <v>99.5</v>
      </c>
      <c r="E7" s="27" t="inlineStr">
        <is>
          <t>99²</t>
        </is>
      </c>
      <c r="F7" s="38" t="n">
        <v>98.09999999999999</v>
      </c>
      <c r="G7" s="38" t="n">
        <v>99.40000000000001</v>
      </c>
    </row>
    <row r="8">
      <c r="A8" s="25" t="inlineStr">
        <is>
          <t>Atlanta</t>
        </is>
      </c>
      <c r="B8" s="11" t="inlineStr">
        <is>
          <t>97²</t>
        </is>
      </c>
      <c r="C8" s="38" t="n">
        <v>95.7</v>
      </c>
      <c r="D8" s="38" t="n">
        <v>98.2</v>
      </c>
      <c r="E8" s="27" t="inlineStr">
        <is>
          <t>97²</t>
        </is>
      </c>
      <c r="F8" s="38" t="n">
        <v>95.59999999999999</v>
      </c>
      <c r="G8" s="38" t="n">
        <v>98.3</v>
      </c>
    </row>
    <row r="9">
      <c r="A9" s="25" t="inlineStr">
        <is>
          <t>Austin</t>
        </is>
      </c>
      <c r="B9" s="11" t="inlineStr">
        <is>
          <t>95²</t>
        </is>
      </c>
      <c r="C9" s="38" t="n">
        <v>88.59999999999999</v>
      </c>
      <c r="D9" s="38" t="n">
        <v>97.8</v>
      </c>
      <c r="E9" s="27" t="inlineStr">
        <is>
          <t>98²</t>
        </is>
      </c>
      <c r="F9" s="38" t="n">
        <v>97</v>
      </c>
      <c r="G9" s="38" t="n">
        <v>98.59999999999999</v>
      </c>
    </row>
    <row r="10">
      <c r="A10" s="25" t="inlineStr">
        <is>
          <t>Baltimore City</t>
        </is>
      </c>
      <c r="B10" s="11" t="inlineStr">
        <is>
          <t>97²</t>
        </is>
      </c>
      <c r="C10" s="38" t="n">
        <v>94.5</v>
      </c>
      <c r="D10" s="38" t="n">
        <v>98.09999999999999</v>
      </c>
      <c r="E10" s="27" t="inlineStr">
        <is>
          <t>97²</t>
        </is>
      </c>
      <c r="F10" s="38" t="n">
        <v>95.3</v>
      </c>
      <c r="G10" s="38" t="n">
        <v>98.3</v>
      </c>
    </row>
    <row r="11">
      <c r="A11" s="25" t="inlineStr">
        <is>
          <t>Boston</t>
        </is>
      </c>
      <c r="B11" s="11" t="inlineStr">
        <is>
          <t>94²</t>
        </is>
      </c>
      <c r="C11" s="38" t="n">
        <v>92.2</v>
      </c>
      <c r="D11" s="38" t="n">
        <v>95.2</v>
      </c>
      <c r="E11" s="27" t="inlineStr">
        <is>
          <t>94²</t>
        </is>
      </c>
      <c r="F11" s="38" t="n">
        <v>92.7</v>
      </c>
      <c r="G11" s="38" t="n">
        <v>95.5</v>
      </c>
    </row>
    <row r="12">
      <c r="A12" s="25" t="inlineStr">
        <is>
          <t>Charlotte</t>
        </is>
      </c>
      <c r="B12" s="11" t="inlineStr">
        <is>
          <t>98²</t>
        </is>
      </c>
      <c r="C12" s="38" t="n">
        <v>97.3</v>
      </c>
      <c r="D12" s="38" t="n">
        <v>98.90000000000001</v>
      </c>
      <c r="E12" s="27" t="inlineStr">
        <is>
          <t>97²</t>
        </is>
      </c>
      <c r="F12" s="38" t="n">
        <v>96.2</v>
      </c>
      <c r="G12" s="38" t="n">
        <v>98.09999999999999</v>
      </c>
    </row>
    <row r="13">
      <c r="A13" s="25" t="inlineStr">
        <is>
          <t>Chicago</t>
        </is>
      </c>
      <c r="B13" s="11" t="inlineStr">
        <is>
          <t>98²</t>
        </is>
      </c>
      <c r="C13" s="38" t="n">
        <v>96.3</v>
      </c>
      <c r="D13" s="38" t="n">
        <v>98.59999999999999</v>
      </c>
      <c r="E13" s="27" t="inlineStr">
        <is>
          <t>98²</t>
        </is>
      </c>
      <c r="F13" s="38" t="n">
        <v>97.5</v>
      </c>
      <c r="G13" s="38" t="n">
        <v>99.09999999999999</v>
      </c>
    </row>
    <row r="14">
      <c r="A14" s="25" t="inlineStr">
        <is>
          <t>Clark County (NV)</t>
        </is>
      </c>
      <c r="B14" s="11" t="inlineStr">
        <is>
          <t>98²</t>
        </is>
      </c>
      <c r="C14" s="38" t="n">
        <v>97.3</v>
      </c>
      <c r="D14" s="38" t="n">
        <v>98.90000000000001</v>
      </c>
      <c r="E14" s="27" t="inlineStr">
        <is>
          <t>99²</t>
        </is>
      </c>
      <c r="F14" s="38" t="n">
        <v>97.90000000000001</v>
      </c>
      <c r="G14" s="38" t="n">
        <v>99.3</v>
      </c>
    </row>
    <row r="15">
      <c r="A15" s="25" t="inlineStr">
        <is>
          <t>Cleveland</t>
        </is>
      </c>
      <c r="B15" s="11" t="inlineStr">
        <is>
          <t>98²</t>
        </is>
      </c>
      <c r="C15" s="38" t="n">
        <v>95.90000000000001</v>
      </c>
      <c r="D15" s="38" t="n">
        <v>98.90000000000001</v>
      </c>
      <c r="E15" s="27" t="inlineStr">
        <is>
          <t>96²</t>
        </is>
      </c>
      <c r="F15" s="38" t="n">
        <v>93.90000000000001</v>
      </c>
      <c r="G15" s="38" t="n">
        <v>97.5</v>
      </c>
    </row>
    <row r="16">
      <c r="A16" s="25" t="inlineStr">
        <is>
          <t>Dallas</t>
        </is>
      </c>
      <c r="B16" s="11" t="inlineStr">
        <is>
          <t>96²</t>
        </is>
      </c>
      <c r="C16" s="38" t="n">
        <v>93.40000000000001</v>
      </c>
      <c r="D16" s="38" t="n">
        <v>97.40000000000001</v>
      </c>
      <c r="E16" s="27" t="inlineStr">
        <is>
          <t>97²</t>
        </is>
      </c>
      <c r="F16" s="38" t="n">
        <v>95.2</v>
      </c>
      <c r="G16" s="38" t="n">
        <v>98</v>
      </c>
    </row>
    <row r="17">
      <c r="A17" s="25" t="inlineStr">
        <is>
          <t>Denver</t>
        </is>
      </c>
      <c r="B17" s="11" t="inlineStr">
        <is>
          <t>97²</t>
        </is>
      </c>
      <c r="C17" s="38" t="n">
        <v>94.59999999999999</v>
      </c>
      <c r="D17" s="38" t="n">
        <v>98.09999999999999</v>
      </c>
      <c r="E17" s="27" t="inlineStr">
        <is>
          <t>97²</t>
        </is>
      </c>
      <c r="F17" s="38" t="n">
        <v>96.2</v>
      </c>
      <c r="G17" s="38" t="n">
        <v>98.3</v>
      </c>
    </row>
    <row r="18">
      <c r="A18" s="25" t="inlineStr">
        <is>
          <t>Detroit</t>
        </is>
      </c>
      <c r="B18" s="11" t="inlineStr">
        <is>
          <t>96²</t>
        </is>
      </c>
      <c r="C18" s="38" t="n">
        <v>94.40000000000001</v>
      </c>
      <c r="D18" s="38" t="n">
        <v>96.8</v>
      </c>
      <c r="E18" s="27" t="inlineStr">
        <is>
          <t>95²</t>
        </is>
      </c>
      <c r="F18" s="38" t="n">
        <v>93.09999999999999</v>
      </c>
      <c r="G18" s="38" t="n">
        <v>96.3</v>
      </c>
    </row>
    <row r="19">
      <c r="A19" s="25" t="inlineStr">
        <is>
          <t>District of Columbia (DCPS)</t>
        </is>
      </c>
      <c r="B19" s="11" t="inlineStr">
        <is>
          <t>94²</t>
        </is>
      </c>
      <c r="C19" s="38" t="n">
        <v>92.59999999999999</v>
      </c>
      <c r="D19" s="38" t="n">
        <v>95.59999999999999</v>
      </c>
      <c r="E19" s="27" t="inlineStr">
        <is>
          <t>96²</t>
        </is>
      </c>
      <c r="F19" s="38" t="n">
        <v>94.3</v>
      </c>
      <c r="G19" s="38" t="n">
        <v>96.7</v>
      </c>
    </row>
    <row r="20">
      <c r="A20" s="25" t="inlineStr">
        <is>
          <t>Duval County (FL)</t>
        </is>
      </c>
      <c r="B20" s="11" t="inlineStr">
        <is>
          <t>98²</t>
        </is>
      </c>
      <c r="C20" s="38" t="n">
        <v>95.8</v>
      </c>
      <c r="D20" s="38" t="n">
        <v>99</v>
      </c>
      <c r="E20" s="27" t="inlineStr">
        <is>
          <t>98²</t>
        </is>
      </c>
      <c r="F20" s="38" t="n">
        <v>97.2</v>
      </c>
      <c r="G20" s="38" t="n">
        <v>98.90000000000001</v>
      </c>
    </row>
    <row r="21">
      <c r="A21" s="25" t="inlineStr">
        <is>
          <t>Fort Worth</t>
        </is>
      </c>
      <c r="B21" s="11" t="inlineStr">
        <is>
          <t>97²</t>
        </is>
      </c>
      <c r="C21" s="38" t="n">
        <v>95.5</v>
      </c>
      <c r="D21" s="38" t="n">
        <v>97.7</v>
      </c>
      <c r="E21" s="27" t="inlineStr">
        <is>
          <t>99²</t>
        </is>
      </c>
      <c r="F21" s="38" t="n">
        <v>97.90000000000001</v>
      </c>
      <c r="G21" s="38" t="n">
        <v>99.09999999999999</v>
      </c>
    </row>
    <row r="22">
      <c r="A22" s="25" t="inlineStr">
        <is>
          <t>Guilford County (NC)</t>
        </is>
      </c>
      <c r="B22" s="11" t="inlineStr">
        <is>
          <t>98²</t>
        </is>
      </c>
      <c r="C22" s="38" t="n">
        <v>97.3</v>
      </c>
      <c r="D22" s="38" t="n">
        <v>98.90000000000001</v>
      </c>
      <c r="E22" s="27" t="inlineStr">
        <is>
          <t>99²</t>
        </is>
      </c>
      <c r="F22" s="38" t="n">
        <v>98.40000000000001</v>
      </c>
      <c r="G22" s="38" t="n">
        <v>99.40000000000001</v>
      </c>
    </row>
    <row r="23">
      <c r="A23" s="25" t="inlineStr">
        <is>
          <t>Hillsborough County (FL)</t>
        </is>
      </c>
      <c r="B23" s="11" t="inlineStr">
        <is>
          <t>97²</t>
        </is>
      </c>
      <c r="C23" s="38" t="n">
        <v>95.40000000000001</v>
      </c>
      <c r="D23" s="38" t="n">
        <v>98</v>
      </c>
      <c r="E23" s="27" t="inlineStr">
        <is>
          <t>97²</t>
        </is>
      </c>
      <c r="F23" s="38" t="n">
        <v>95.40000000000001</v>
      </c>
      <c r="G23" s="38" t="n">
        <v>97.8</v>
      </c>
    </row>
    <row r="24">
      <c r="A24" s="25" t="inlineStr">
        <is>
          <t>Houston</t>
        </is>
      </c>
      <c r="B24" s="11" t="inlineStr">
        <is>
          <t>98²</t>
        </is>
      </c>
      <c r="C24" s="38" t="n">
        <v>96.59999999999999</v>
      </c>
      <c r="D24" s="38" t="n">
        <v>98.5</v>
      </c>
      <c r="E24" s="27" t="inlineStr">
        <is>
          <t>96²</t>
        </is>
      </c>
      <c r="F24" s="38" t="n">
        <v>95.3</v>
      </c>
      <c r="G24" s="38" t="n">
        <v>97.2</v>
      </c>
    </row>
    <row r="25">
      <c r="A25" s="25" t="inlineStr">
        <is>
          <t>Jefferson County (KY)</t>
        </is>
      </c>
      <c r="B25" s="11" t="inlineStr">
        <is>
          <t>94²</t>
        </is>
      </c>
      <c r="C25" s="38" t="n">
        <v>91.3</v>
      </c>
      <c r="D25" s="38" t="n">
        <v>95.5</v>
      </c>
      <c r="E25" s="27" t="inlineStr">
        <is>
          <t>98²</t>
        </is>
      </c>
      <c r="F25" s="38" t="n">
        <v>97.2</v>
      </c>
      <c r="G25" s="38" t="n">
        <v>98.7</v>
      </c>
    </row>
    <row r="26">
      <c r="A26" s="25" t="inlineStr">
        <is>
          <t>Los Angeles</t>
        </is>
      </c>
      <c r="B26" s="11" t="inlineStr">
        <is>
          <t>98²</t>
        </is>
      </c>
      <c r="C26" s="38" t="n">
        <v>96.40000000000001</v>
      </c>
      <c r="D26" s="38" t="n">
        <v>98.7</v>
      </c>
      <c r="E26" s="27" t="inlineStr">
        <is>
          <t>98²</t>
        </is>
      </c>
      <c r="F26" s="38" t="n">
        <v>96.8</v>
      </c>
      <c r="G26" s="38" t="n">
        <v>98.2</v>
      </c>
    </row>
    <row r="27">
      <c r="A27" s="25" t="inlineStr">
        <is>
          <t>Miami-Dade</t>
        </is>
      </c>
      <c r="B27" s="11" t="inlineStr">
        <is>
          <t>97²</t>
        </is>
      </c>
      <c r="C27" s="38" t="n">
        <v>95.5</v>
      </c>
      <c r="D27" s="38" t="n">
        <v>98.09999999999999</v>
      </c>
      <c r="E27" s="27" t="inlineStr">
        <is>
          <t>97²</t>
        </is>
      </c>
      <c r="F27" s="38" t="n">
        <v>94.5</v>
      </c>
      <c r="G27" s="38" t="n">
        <v>98</v>
      </c>
    </row>
    <row r="28">
      <c r="A28" s="25" t="inlineStr">
        <is>
          <t>Milwaukee</t>
        </is>
      </c>
      <c r="B28" s="11" t="inlineStr">
        <is>
          <t>98²</t>
        </is>
      </c>
      <c r="C28" s="38" t="n">
        <v>95.59999999999999</v>
      </c>
      <c r="D28" s="38" t="n">
        <v>98.8</v>
      </c>
      <c r="E28" s="27" t="inlineStr">
        <is>
          <t>99²</t>
        </is>
      </c>
      <c r="F28" s="38" t="n">
        <v>97.3</v>
      </c>
      <c r="G28" s="38" t="n">
        <v>99.5</v>
      </c>
    </row>
    <row r="29">
      <c r="A29" s="25" t="inlineStr">
        <is>
          <t>New York City</t>
        </is>
      </c>
      <c r="B29" s="11" t="inlineStr">
        <is>
          <t>98²</t>
        </is>
      </c>
      <c r="C29" s="38" t="n">
        <v>96.59999999999999</v>
      </c>
      <c r="D29" s="38" t="n">
        <v>98.40000000000001</v>
      </c>
      <c r="E29" s="27" t="inlineStr">
        <is>
          <t>99²</t>
        </is>
      </c>
      <c r="F29" s="38" t="n">
        <v>97.3</v>
      </c>
      <c r="G29" s="38" t="n">
        <v>99.5</v>
      </c>
    </row>
    <row r="30">
      <c r="A30" s="25" t="inlineStr">
        <is>
          <t>Philadelphia</t>
        </is>
      </c>
      <c r="B30" s="11" t="inlineStr">
        <is>
          <t>93²</t>
        </is>
      </c>
      <c r="C30" s="38" t="n">
        <v>91</v>
      </c>
      <c r="D30" s="38" t="n">
        <v>95.2</v>
      </c>
      <c r="E30" s="27" t="inlineStr">
        <is>
          <t>95²</t>
        </is>
      </c>
      <c r="F30" s="38" t="n">
        <v>93</v>
      </c>
      <c r="G30" s="38" t="n">
        <v>96.3</v>
      </c>
    </row>
    <row r="31">
      <c r="A31" s="25" t="inlineStr">
        <is>
          <t>San Diego</t>
        </is>
      </c>
      <c r="B31" s="11" t="inlineStr">
        <is>
          <t>97²</t>
        </is>
      </c>
      <c r="C31" s="38" t="n">
        <v>95.5</v>
      </c>
      <c r="D31" s="38" t="n">
        <v>98.3</v>
      </c>
      <c r="E31" s="27" t="inlineStr">
        <is>
          <t>98²</t>
        </is>
      </c>
      <c r="F31" s="38" t="n">
        <v>96.3</v>
      </c>
      <c r="G31" s="38" t="n">
        <v>98.59999999999999</v>
      </c>
    </row>
    <row r="32">
      <c r="A32" s="31" t="inlineStr">
        <is>
          <t>Shelby County (TN)</t>
        </is>
      </c>
      <c r="B32" s="15" t="inlineStr">
        <is>
          <t>96²</t>
        </is>
      </c>
      <c r="C32" s="40" t="n">
        <v>94.3</v>
      </c>
      <c r="D32" s="40" t="n">
        <v>97.5</v>
      </c>
      <c r="E32" s="32" t="inlineStr">
        <is>
          <t>97²</t>
        </is>
      </c>
      <c r="F32" s="40" t="n">
        <v>95.90000000000001</v>
      </c>
      <c r="G32" s="40" t="n">
        <v>98.3</v>
      </c>
    </row>
    <row r="33">
      <c r="A33" s="16" t="inlineStr">
        <is>
          <t>¹ Large city includes students from all cities in the nation with populations of 250,000 or more including the participating districts.</t>
        </is>
      </c>
    </row>
    <row r="34">
      <c r="A34" s="16" t="inlineStr">
        <is>
          <t>² The urban district/jurisdiction's inclusion rate is higher than or not significantly different from the National Assessment Governing Board goal of 95 percent.</t>
        </is>
      </c>
    </row>
    <row r="35">
      <c r="A35"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t>
        </is>
      </c>
    </row>
    <row r="36">
      <c r="A36" s="16" t="inlineStr">
        <is>
          <t>SOURCE: U.S. Department of Education, Institute of Education Sciences, National Center for Education Statistics, National Assessment of Educational Progress (NAEP), 2022 Reading Assessment.</t>
        </is>
      </c>
    </row>
  </sheetData>
  <mergeCells count="7">
    <mergeCell ref="A2:A4"/>
    <mergeCell ref="B2:D2"/>
    <mergeCell ref="E2:G2"/>
    <mergeCell ref="B3:B4"/>
    <mergeCell ref="C3:D3"/>
    <mergeCell ref="E3:E4"/>
    <mergeCell ref="F3:G3"/>
  </mergeCells>
  <pageMargins left="0.75" right="0.75" top="1" bottom="1" header="0.5" footer="0.5"/>
</worksheet>
</file>

<file path=xl/worksheets/sheet14.xml><?xml version="1.0" encoding="utf-8"?>
<worksheet xmlns="http://schemas.openxmlformats.org/spreadsheetml/2006/main">
  <sheetPr>
    <outlinePr summaryBelow="1" summaryRight="1"/>
    <pageSetUpPr/>
  </sheetPr>
  <dimension ref="A1:I39"/>
  <sheetViews>
    <sheetView workbookViewId="0">
      <selection activeCell="A1" sqref="A1"/>
    </sheetView>
  </sheetViews>
  <sheetFormatPr baseColWidth="8" defaultRowHeight="15"/>
  <cols>
    <col width="25" customWidth="1" min="1" max="1"/>
    <col width="14" customWidth="1" min="2" max="2"/>
    <col width="14" customWidth="1" min="3" max="3"/>
    <col width="14" customWidth="1" min="4" max="4"/>
    <col width="14" customWidth="1" min="5" max="5"/>
    <col width="14" customWidth="1" min="6" max="6"/>
    <col width="14" customWidth="1" min="7" max="7"/>
    <col width="14" customWidth="1" min="8" max="8"/>
    <col width="14" customWidth="1" min="9" max="9"/>
  </cols>
  <sheetData>
    <row r="1">
      <c r="A1" s="2" t="inlineStr">
        <is>
          <t>Table A-13. Inclusion rate and standard error (SE) in NAEP reading for fourth- and eighth-grade public school students with disabilities (SD) and English learners (EL), as a percentage of identified SD and EL students, by urban district/jurisdiction: 2022</t>
        </is>
      </c>
    </row>
    <row r="2">
      <c r="A2" s="17" t="inlineStr">
        <is>
          <t>Urban district/jurisdiction</t>
        </is>
      </c>
      <c r="B2" s="18" t="inlineStr">
        <is>
          <t>Percentage of identified SD or EL students</t>
        </is>
      </c>
      <c r="C2" s="19" t="n"/>
      <c r="D2" s="19" t="n"/>
      <c r="E2" s="19" t="n"/>
      <c r="F2" s="19" t="n"/>
      <c r="G2" s="19" t="n"/>
      <c r="H2" s="19" t="n"/>
      <c r="I2" s="19" t="n"/>
    </row>
    <row r="3">
      <c r="B3" s="33" t="inlineStr">
        <is>
          <t>Grade 4</t>
        </is>
      </c>
      <c r="C3" s="34" t="n"/>
      <c r="D3" s="34" t="n"/>
      <c r="E3" s="34" t="n"/>
      <c r="F3" s="42" t="inlineStr">
        <is>
          <t>Grade 8</t>
        </is>
      </c>
      <c r="G3" s="34" t="n"/>
      <c r="H3" s="34" t="n"/>
      <c r="I3" s="34" t="n"/>
    </row>
    <row r="4">
      <c r="B4" s="33" t="inlineStr">
        <is>
          <t>SD</t>
        </is>
      </c>
      <c r="C4" s="34" t="n"/>
      <c r="D4" s="35" t="inlineStr">
        <is>
          <t>EL</t>
        </is>
      </c>
      <c r="E4" s="34" t="n"/>
      <c r="F4" s="42" t="inlineStr">
        <is>
          <t>SD</t>
        </is>
      </c>
      <c r="G4" s="34" t="n"/>
      <c r="H4" s="35" t="inlineStr">
        <is>
          <t>EL</t>
        </is>
      </c>
      <c r="I4" s="34" t="n"/>
    </row>
    <row r="5">
      <c r="A5" s="6" t="n"/>
      <c r="B5" s="20" t="inlineStr">
        <is>
          <t>Inclusion rate</t>
        </is>
      </c>
      <c r="C5" s="21" t="inlineStr">
        <is>
          <t>SE</t>
        </is>
      </c>
      <c r="D5" s="21" t="inlineStr">
        <is>
          <t>Inclusion rate</t>
        </is>
      </c>
      <c r="E5" s="21" t="inlineStr">
        <is>
          <t>SE</t>
        </is>
      </c>
      <c r="F5" s="22" t="inlineStr">
        <is>
          <t>Inclusion rate</t>
        </is>
      </c>
      <c r="G5" s="21" t="inlineStr">
        <is>
          <t>SE</t>
        </is>
      </c>
      <c r="H5" s="21" t="inlineStr">
        <is>
          <t>Inclusion rate</t>
        </is>
      </c>
      <c r="I5" s="21" t="inlineStr">
        <is>
          <t>SE</t>
        </is>
      </c>
    </row>
    <row r="6">
      <c r="A6" s="10" t="inlineStr">
        <is>
          <t>Nation (public)</t>
        </is>
      </c>
      <c r="B6" s="11" t="inlineStr">
        <is>
          <t>89²</t>
        </is>
      </c>
      <c r="C6" s="38" t="n">
        <v>0.6</v>
      </c>
      <c r="D6" s="11" t="inlineStr">
        <is>
          <t>95²</t>
        </is>
      </c>
      <c r="E6" s="38" t="n">
        <v>0.4</v>
      </c>
      <c r="F6" s="27" t="inlineStr">
        <is>
          <t>90²</t>
        </is>
      </c>
      <c r="G6" s="38" t="n">
        <v>0.4</v>
      </c>
      <c r="H6" s="11" t="inlineStr">
        <is>
          <t>93²</t>
        </is>
      </c>
      <c r="I6" s="38" t="n">
        <v>0.6</v>
      </c>
    </row>
    <row r="7">
      <c r="A7" s="10" t="inlineStr">
        <is>
          <t>Large city¹ (public)</t>
        </is>
      </c>
      <c r="B7" s="11" t="inlineStr">
        <is>
          <t>88²</t>
        </is>
      </c>
      <c r="C7" s="38" t="n">
        <v>1</v>
      </c>
      <c r="D7" s="11" t="inlineStr">
        <is>
          <t>93²</t>
        </is>
      </c>
      <c r="E7" s="38" t="n">
        <v>0.7</v>
      </c>
      <c r="F7" s="27" t="inlineStr">
        <is>
          <t>91²</t>
        </is>
      </c>
      <c r="G7" s="38" t="n">
        <v>0.7</v>
      </c>
      <c r="H7" s="11" t="inlineStr">
        <is>
          <t>94²</t>
        </is>
      </c>
      <c r="I7" s="38" t="n">
        <v>1.1</v>
      </c>
    </row>
    <row r="8">
      <c r="A8" s="25" t="inlineStr">
        <is>
          <t>Albuquerque</t>
        </is>
      </c>
      <c r="B8" s="11" t="inlineStr">
        <is>
          <t>95²</t>
        </is>
      </c>
      <c r="C8" s="38" t="n">
        <v>2.9</v>
      </c>
      <c r="D8" s="11" t="inlineStr">
        <is>
          <t>97²</t>
        </is>
      </c>
      <c r="E8" s="38" t="n">
        <v>1.5</v>
      </c>
      <c r="F8" s="27" t="inlineStr">
        <is>
          <t>96²</t>
        </is>
      </c>
      <c r="G8" s="38" t="n">
        <v>1.1</v>
      </c>
      <c r="H8" s="11" t="inlineStr">
        <is>
          <t>99²</t>
        </is>
      </c>
      <c r="I8" s="38" t="n">
        <v>0.6</v>
      </c>
    </row>
    <row r="9">
      <c r="A9" s="25" t="inlineStr">
        <is>
          <t>Atlanta</t>
        </is>
      </c>
      <c r="B9" s="11" t="n">
        <v>77</v>
      </c>
      <c r="C9" s="38" t="n">
        <v>4.6</v>
      </c>
      <c r="D9" s="11" t="inlineStr">
        <is>
          <t>‡</t>
        </is>
      </c>
      <c r="E9" s="11" t="inlineStr">
        <is>
          <t>†</t>
        </is>
      </c>
      <c r="F9" s="27" t="inlineStr">
        <is>
          <t>80²</t>
        </is>
      </c>
      <c r="G9" s="38" t="n">
        <v>4.4</v>
      </c>
      <c r="H9" s="11" t="inlineStr">
        <is>
          <t>‡</t>
        </is>
      </c>
      <c r="I9" s="11" t="inlineStr">
        <is>
          <t>†</t>
        </is>
      </c>
    </row>
    <row r="10">
      <c r="A10" s="25" t="inlineStr">
        <is>
          <t>Austin</t>
        </is>
      </c>
      <c r="B10" s="11" t="inlineStr">
        <is>
          <t>87²</t>
        </is>
      </c>
      <c r="C10" s="38" t="n">
        <v>2.8</v>
      </c>
      <c r="D10" s="11" t="inlineStr">
        <is>
          <t>89²</t>
        </is>
      </c>
      <c r="E10" s="38" t="n">
        <v>3.8</v>
      </c>
      <c r="F10" s="27" t="inlineStr">
        <is>
          <t>88²</t>
        </is>
      </c>
      <c r="G10" s="38" t="n">
        <v>2.5</v>
      </c>
      <c r="H10" s="11" t="inlineStr">
        <is>
          <t>95²</t>
        </is>
      </c>
      <c r="I10" s="38" t="n">
        <v>1.2</v>
      </c>
    </row>
    <row r="11">
      <c r="A11" s="25" t="inlineStr">
        <is>
          <t>Baltimore City</t>
        </is>
      </c>
      <c r="B11" s="11" t="inlineStr">
        <is>
          <t>91²</t>
        </is>
      </c>
      <c r="C11" s="38" t="n">
        <v>4.7</v>
      </c>
      <c r="D11" s="11" t="inlineStr">
        <is>
          <t>91²</t>
        </is>
      </c>
      <c r="E11" s="38" t="n">
        <v>2.3</v>
      </c>
      <c r="F11" s="27" t="inlineStr">
        <is>
          <t>88²</t>
        </is>
      </c>
      <c r="G11" s="38" t="n">
        <v>2.9</v>
      </c>
      <c r="H11" s="11" t="inlineStr">
        <is>
          <t>87²</t>
        </is>
      </c>
      <c r="I11" s="38" t="n">
        <v>4.6</v>
      </c>
    </row>
    <row r="12">
      <c r="A12" s="25" t="inlineStr">
        <is>
          <t>Boston</t>
        </is>
      </c>
      <c r="B12" s="11" t="n">
        <v>80</v>
      </c>
      <c r="C12" s="38" t="n">
        <v>2.8</v>
      </c>
      <c r="D12" s="11" t="inlineStr">
        <is>
          <t>90²</t>
        </is>
      </c>
      <c r="E12" s="38" t="n">
        <v>1.7</v>
      </c>
      <c r="F12" s="27" t="inlineStr">
        <is>
          <t>86²</t>
        </is>
      </c>
      <c r="G12" s="38" t="n">
        <v>2.2</v>
      </c>
      <c r="H12" s="11" t="inlineStr">
        <is>
          <t>82²</t>
        </is>
      </c>
      <c r="I12" s="38" t="n">
        <v>2.9</v>
      </c>
    </row>
    <row r="13">
      <c r="A13" s="25" t="inlineStr">
        <is>
          <t>Charlotte</t>
        </is>
      </c>
      <c r="B13" s="11" t="inlineStr">
        <is>
          <t>90²</t>
        </is>
      </c>
      <c r="C13" s="38" t="n">
        <v>3.3</v>
      </c>
      <c r="D13" s="11" t="inlineStr">
        <is>
          <t>96²</t>
        </is>
      </c>
      <c r="E13" s="38" t="n">
        <v>1.3</v>
      </c>
      <c r="F13" s="27" t="inlineStr">
        <is>
          <t>90²</t>
        </is>
      </c>
      <c r="G13" s="38" t="n">
        <v>3.4</v>
      </c>
      <c r="H13" s="11" t="inlineStr">
        <is>
          <t>87²</t>
        </is>
      </c>
      <c r="I13" s="38" t="n">
        <v>2.3</v>
      </c>
    </row>
    <row r="14">
      <c r="A14" s="25" t="inlineStr">
        <is>
          <t>Chicago</t>
        </is>
      </c>
      <c r="B14" s="11" t="inlineStr">
        <is>
          <t>85²</t>
        </is>
      </c>
      <c r="C14" s="38" t="n">
        <v>3.7</v>
      </c>
      <c r="D14" s="11" t="inlineStr">
        <is>
          <t>96²</t>
        </is>
      </c>
      <c r="E14" s="38" t="n">
        <v>1.4</v>
      </c>
      <c r="F14" s="27" t="inlineStr">
        <is>
          <t>92²</t>
        </is>
      </c>
      <c r="G14" s="38" t="n">
        <v>2.5</v>
      </c>
      <c r="H14" s="11" t="inlineStr">
        <is>
          <t>96²</t>
        </is>
      </c>
      <c r="I14" s="38" t="n">
        <v>1.4</v>
      </c>
    </row>
    <row r="15">
      <c r="A15" s="25" t="inlineStr">
        <is>
          <t>Clark County (NV)</t>
        </is>
      </c>
      <c r="B15" s="11" t="inlineStr">
        <is>
          <t>91²</t>
        </is>
      </c>
      <c r="C15" s="38" t="n">
        <v>2.6</v>
      </c>
      <c r="D15" s="11" t="inlineStr">
        <is>
          <t>96²</t>
        </is>
      </c>
      <c r="E15" s="38" t="n">
        <v>1</v>
      </c>
      <c r="F15" s="27" t="inlineStr">
        <is>
          <t>88²</t>
        </is>
      </c>
      <c r="G15" s="38" t="n">
        <v>3.1</v>
      </c>
      <c r="H15" s="11" t="inlineStr">
        <is>
          <t>97²</t>
        </is>
      </c>
      <c r="I15" s="38" t="n">
        <v>1.2</v>
      </c>
    </row>
    <row r="16">
      <c r="A16" s="25" t="inlineStr">
        <is>
          <t>Cleveland</t>
        </is>
      </c>
      <c r="B16" s="11" t="inlineStr">
        <is>
          <t>91²</t>
        </is>
      </c>
      <c r="C16" s="38" t="n">
        <v>3</v>
      </c>
      <c r="D16" s="11" t="inlineStr">
        <is>
          <t>96²</t>
        </is>
      </c>
      <c r="E16" s="38" t="n">
        <v>2.2</v>
      </c>
      <c r="F16" s="27" t="inlineStr">
        <is>
          <t>88²</t>
        </is>
      </c>
      <c r="G16" s="38" t="n">
        <v>2.5</v>
      </c>
      <c r="H16" s="11" t="inlineStr">
        <is>
          <t>87²</t>
        </is>
      </c>
      <c r="I16" s="38" t="n">
        <v>4.1</v>
      </c>
    </row>
    <row r="17">
      <c r="A17" s="25" t="inlineStr">
        <is>
          <t>Dallas</t>
        </is>
      </c>
      <c r="B17" s="11" t="inlineStr">
        <is>
          <t>86²</t>
        </is>
      </c>
      <c r="C17" s="38" t="n">
        <v>4.6</v>
      </c>
      <c r="D17" s="11" t="inlineStr">
        <is>
          <t>95²</t>
        </is>
      </c>
      <c r="E17" s="38" t="n">
        <v>1.1</v>
      </c>
      <c r="F17" s="27" t="inlineStr">
        <is>
          <t>82²</t>
        </is>
      </c>
      <c r="G17" s="38" t="n">
        <v>4.5</v>
      </c>
      <c r="H17" s="11" t="inlineStr">
        <is>
          <t>96²</t>
        </is>
      </c>
      <c r="I17" s="38" t="n">
        <v>1</v>
      </c>
    </row>
    <row r="18">
      <c r="A18" s="25" t="inlineStr">
        <is>
          <t>Denver</t>
        </is>
      </c>
      <c r="B18" s="11" t="inlineStr">
        <is>
          <t>87²</t>
        </is>
      </c>
      <c r="C18" s="38" t="n">
        <v>4</v>
      </c>
      <c r="D18" s="11" t="inlineStr">
        <is>
          <t>94²</t>
        </is>
      </c>
      <c r="E18" s="38" t="n">
        <v>1.7</v>
      </c>
      <c r="F18" s="27" t="inlineStr">
        <is>
          <t>86²</t>
        </is>
      </c>
      <c r="G18" s="38" t="n">
        <v>3</v>
      </c>
      <c r="H18" s="11" t="inlineStr">
        <is>
          <t>94²</t>
        </is>
      </c>
      <c r="I18" s="38" t="n">
        <v>1.4</v>
      </c>
    </row>
    <row r="19">
      <c r="A19" s="25" t="inlineStr">
        <is>
          <t>Detroit</t>
        </is>
      </c>
      <c r="B19" s="11" t="n">
        <v>68</v>
      </c>
      <c r="C19" s="38" t="n">
        <v>3.9</v>
      </c>
      <c r="D19" s="11" t="inlineStr">
        <is>
          <t>97²</t>
        </is>
      </c>
      <c r="E19" s="38" t="n">
        <v>1.3</v>
      </c>
      <c r="F19" s="27" t="n">
        <v>71</v>
      </c>
      <c r="G19" s="38" t="n">
        <v>4.2</v>
      </c>
      <c r="H19" s="11" t="inlineStr">
        <is>
          <t>96²</t>
        </is>
      </c>
      <c r="I19" s="38" t="n">
        <v>1.6</v>
      </c>
    </row>
    <row r="20">
      <c r="A20" s="25" t="inlineStr">
        <is>
          <t>District of Columbia (DCPS)</t>
        </is>
      </c>
      <c r="B20" s="11" t="n">
        <v>75</v>
      </c>
      <c r="C20" s="38" t="n">
        <v>3.9</v>
      </c>
      <c r="D20" s="11" t="inlineStr">
        <is>
          <t>88²</t>
        </is>
      </c>
      <c r="E20" s="38" t="n">
        <v>2.9</v>
      </c>
      <c r="F20" s="27" t="inlineStr">
        <is>
          <t>85²</t>
        </is>
      </c>
      <c r="G20" s="38" t="n">
        <v>2.8</v>
      </c>
      <c r="H20" s="11" t="inlineStr">
        <is>
          <t>84²</t>
        </is>
      </c>
      <c r="I20" s="38" t="n">
        <v>3.6</v>
      </c>
    </row>
    <row r="21">
      <c r="A21" s="25" t="inlineStr">
        <is>
          <t>Duval County (FL)</t>
        </is>
      </c>
      <c r="B21" s="11" t="inlineStr">
        <is>
          <t>90²</t>
        </is>
      </c>
      <c r="C21" s="38" t="n">
        <v>3.1</v>
      </c>
      <c r="D21" s="11" t="inlineStr">
        <is>
          <t>100²</t>
        </is>
      </c>
      <c r="E21" s="11" t="inlineStr">
        <is>
          <t>†</t>
        </is>
      </c>
      <c r="F21" s="27" t="inlineStr">
        <is>
          <t>90²</t>
        </is>
      </c>
      <c r="G21" s="38" t="n">
        <v>2.4</v>
      </c>
      <c r="H21" s="11" t="inlineStr">
        <is>
          <t>‡</t>
        </is>
      </c>
      <c r="I21" s="11" t="inlineStr">
        <is>
          <t>†</t>
        </is>
      </c>
    </row>
    <row r="22">
      <c r="A22" s="25" t="inlineStr">
        <is>
          <t>Fort Worth</t>
        </is>
      </c>
      <c r="B22" s="11" t="n">
        <v>77</v>
      </c>
      <c r="C22" s="38" t="n">
        <v>4.1</v>
      </c>
      <c r="D22" s="11" t="inlineStr">
        <is>
          <t>97²</t>
        </is>
      </c>
      <c r="E22" s="38" t="n">
        <v>0.8</v>
      </c>
      <c r="F22" s="27" t="inlineStr">
        <is>
          <t>86²</t>
        </is>
      </c>
      <c r="G22" s="38" t="n">
        <v>3.1</v>
      </c>
      <c r="H22" s="11" t="inlineStr">
        <is>
          <t>99²</t>
        </is>
      </c>
      <c r="I22" s="38" t="n">
        <v>0.4</v>
      </c>
    </row>
    <row r="23">
      <c r="A23" s="25" t="inlineStr">
        <is>
          <t>Guilford County (NC)</t>
        </is>
      </c>
      <c r="B23" s="11" t="inlineStr">
        <is>
          <t>87²</t>
        </is>
      </c>
      <c r="C23" s="38" t="n">
        <v>3.4</v>
      </c>
      <c r="D23" s="11" t="inlineStr">
        <is>
          <t>99²</t>
        </is>
      </c>
      <c r="E23" s="38" t="n">
        <v>0.9</v>
      </c>
      <c r="F23" s="27" t="inlineStr">
        <is>
          <t>93²</t>
        </is>
      </c>
      <c r="G23" s="38" t="n">
        <v>1.7</v>
      </c>
      <c r="H23" s="11" t="inlineStr">
        <is>
          <t>98²</t>
        </is>
      </c>
      <c r="I23" s="38" t="n">
        <v>1.1</v>
      </c>
    </row>
    <row r="24">
      <c r="A24" s="25" t="inlineStr">
        <is>
          <t>Hillsborough County (FL)</t>
        </is>
      </c>
      <c r="B24" s="11" t="inlineStr">
        <is>
          <t>91²</t>
        </is>
      </c>
      <c r="C24" s="38" t="n">
        <v>2.8</v>
      </c>
      <c r="D24" s="11" t="inlineStr">
        <is>
          <t>87²</t>
        </is>
      </c>
      <c r="E24" s="38" t="n">
        <v>3.4</v>
      </c>
      <c r="F24" s="27" t="inlineStr">
        <is>
          <t>90²</t>
        </is>
      </c>
      <c r="G24" s="38" t="n">
        <v>2.4</v>
      </c>
      <c r="H24" s="11" t="inlineStr">
        <is>
          <t>‡</t>
        </is>
      </c>
      <c r="I24" s="11" t="inlineStr">
        <is>
          <t>†</t>
        </is>
      </c>
    </row>
    <row r="25">
      <c r="A25" s="25" t="inlineStr">
        <is>
          <t>Houston</t>
        </is>
      </c>
      <c r="B25" s="11" t="inlineStr">
        <is>
          <t>80²</t>
        </is>
      </c>
      <c r="C25" s="38" t="n">
        <v>4.2</v>
      </c>
      <c r="D25" s="11" t="inlineStr">
        <is>
          <t>99²</t>
        </is>
      </c>
      <c r="E25" s="38" t="n">
        <v>0.5</v>
      </c>
      <c r="F25" s="27" t="inlineStr">
        <is>
          <t>78²</t>
        </is>
      </c>
      <c r="G25" s="38" t="n">
        <v>4.1</v>
      </c>
      <c r="H25" s="11" t="inlineStr">
        <is>
          <t>93²</t>
        </is>
      </c>
      <c r="I25" s="38" t="n">
        <v>1.1</v>
      </c>
    </row>
    <row r="26">
      <c r="A26" s="25" t="inlineStr">
        <is>
          <t>Jefferson County (KY)</t>
        </is>
      </c>
      <c r="B26" s="11" t="n">
        <v>73</v>
      </c>
      <c r="C26" s="38" t="n">
        <v>3.7</v>
      </c>
      <c r="D26" s="11" t="inlineStr">
        <is>
          <t>83²</t>
        </is>
      </c>
      <c r="E26" s="38" t="n">
        <v>4.2</v>
      </c>
      <c r="F26" s="27" t="inlineStr">
        <is>
          <t>83²</t>
        </is>
      </c>
      <c r="G26" s="38" t="n">
        <v>3.4</v>
      </c>
      <c r="H26" s="11" t="inlineStr">
        <is>
          <t>96²</t>
        </is>
      </c>
      <c r="I26" s="38" t="n">
        <v>1.9</v>
      </c>
    </row>
    <row r="27">
      <c r="A27" s="25" t="inlineStr">
        <is>
          <t>Los Angeles</t>
        </is>
      </c>
      <c r="B27" s="11" t="inlineStr">
        <is>
          <t>90²</t>
        </is>
      </c>
      <c r="C27" s="38" t="n">
        <v>3.9</v>
      </c>
      <c r="D27" s="11" t="inlineStr">
        <is>
          <t>94²</t>
        </is>
      </c>
      <c r="E27" s="38" t="n">
        <v>1.5</v>
      </c>
      <c r="F27" s="27" t="inlineStr">
        <is>
          <t>89²</t>
        </is>
      </c>
      <c r="G27" s="38" t="n">
        <v>2.1</v>
      </c>
      <c r="H27" s="11" t="inlineStr">
        <is>
          <t>90²</t>
        </is>
      </c>
      <c r="I27" s="38" t="n">
        <v>1.9</v>
      </c>
    </row>
    <row r="28">
      <c r="A28" s="25" t="inlineStr">
        <is>
          <t>Miami-Dade</t>
        </is>
      </c>
      <c r="B28" s="11" t="inlineStr">
        <is>
          <t>90²</t>
        </is>
      </c>
      <c r="C28" s="38" t="n">
        <v>2.9</v>
      </c>
      <c r="D28" s="11" t="inlineStr">
        <is>
          <t>91²</t>
        </is>
      </c>
      <c r="E28" s="38" t="n">
        <v>2.1</v>
      </c>
      <c r="F28" s="27" t="inlineStr">
        <is>
          <t>85²</t>
        </is>
      </c>
      <c r="G28" s="38" t="n">
        <v>5.6</v>
      </c>
      <c r="H28" s="11" t="inlineStr">
        <is>
          <t>84²</t>
        </is>
      </c>
      <c r="I28" s="38" t="n">
        <v>3.3</v>
      </c>
    </row>
    <row r="29">
      <c r="A29" s="25" t="inlineStr">
        <is>
          <t>Milwaukee</t>
        </is>
      </c>
      <c r="B29" s="11" t="inlineStr">
        <is>
          <t>93²</t>
        </is>
      </c>
      <c r="C29" s="38" t="n">
        <v>2.6</v>
      </c>
      <c r="D29" s="11" t="inlineStr">
        <is>
          <t>95²</t>
        </is>
      </c>
      <c r="E29" s="38" t="n">
        <v>2.7</v>
      </c>
      <c r="F29" s="27" t="inlineStr">
        <is>
          <t>96²</t>
        </is>
      </c>
      <c r="G29" s="38" t="n">
        <v>2.2</v>
      </c>
      <c r="H29" s="11" t="inlineStr">
        <is>
          <t>97²</t>
        </is>
      </c>
      <c r="I29" s="38" t="n">
        <v>1.5</v>
      </c>
    </row>
    <row r="30">
      <c r="A30" s="25" t="inlineStr">
        <is>
          <t>New York City</t>
        </is>
      </c>
      <c r="B30" s="11" t="inlineStr">
        <is>
          <t>96²</t>
        </is>
      </c>
      <c r="C30" s="38" t="n">
        <v>1.6</v>
      </c>
      <c r="D30" s="11" t="inlineStr">
        <is>
          <t>91²</t>
        </is>
      </c>
      <c r="E30" s="38" t="n">
        <v>1.8</v>
      </c>
      <c r="F30" s="27" t="inlineStr">
        <is>
          <t>98²</t>
        </is>
      </c>
      <c r="G30" s="38" t="n">
        <v>1.7</v>
      </c>
      <c r="H30" s="11" t="inlineStr">
        <is>
          <t>95²</t>
        </is>
      </c>
      <c r="I30" s="38" t="n">
        <v>2.2</v>
      </c>
    </row>
    <row r="31">
      <c r="A31" s="25" t="inlineStr">
        <is>
          <t>Philadelphia</t>
        </is>
      </c>
      <c r="B31" s="11" t="inlineStr">
        <is>
          <t>79²</t>
        </is>
      </c>
      <c r="C31" s="38" t="n">
        <v>3.7</v>
      </c>
      <c r="D31" s="11" t="inlineStr">
        <is>
          <t>79²</t>
        </is>
      </c>
      <c r="E31" s="38" t="n">
        <v>4.9</v>
      </c>
      <c r="F31" s="27" t="inlineStr">
        <is>
          <t>82²</t>
        </is>
      </c>
      <c r="G31" s="38" t="n">
        <v>3.2</v>
      </c>
      <c r="H31" s="11" t="inlineStr">
        <is>
          <t>84²</t>
        </is>
      </c>
      <c r="I31" s="38" t="n">
        <v>3.9</v>
      </c>
    </row>
    <row r="32">
      <c r="A32" s="25" t="inlineStr">
        <is>
          <t>San Diego</t>
        </is>
      </c>
      <c r="B32" s="11" t="inlineStr">
        <is>
          <t>88²</t>
        </is>
      </c>
      <c r="C32" s="38" t="n">
        <v>3.6</v>
      </c>
      <c r="D32" s="11" t="inlineStr">
        <is>
          <t>92²</t>
        </is>
      </c>
      <c r="E32" s="38" t="n">
        <v>2</v>
      </c>
      <c r="F32" s="27" t="inlineStr">
        <is>
          <t>89²</t>
        </is>
      </c>
      <c r="G32" s="38" t="n">
        <v>2.7</v>
      </c>
      <c r="H32" s="11" t="inlineStr">
        <is>
          <t>96²</t>
        </is>
      </c>
      <c r="I32" s="38" t="n">
        <v>1.8</v>
      </c>
    </row>
    <row r="33">
      <c r="A33" s="31" t="inlineStr">
        <is>
          <t>Shelby County (TN)</t>
        </is>
      </c>
      <c r="B33" s="15" t="n">
        <v>67</v>
      </c>
      <c r="C33" s="40" t="n">
        <v>5.2</v>
      </c>
      <c r="D33" s="15" t="inlineStr">
        <is>
          <t>95²</t>
        </is>
      </c>
      <c r="E33" s="40" t="n">
        <v>2.3</v>
      </c>
      <c r="F33" s="32" t="n">
        <v>74</v>
      </c>
      <c r="G33" s="40" t="n">
        <v>5.8</v>
      </c>
      <c r="H33" s="15" t="inlineStr">
        <is>
          <t>‡</t>
        </is>
      </c>
      <c r="I33" s="15" t="inlineStr">
        <is>
          <t>†</t>
        </is>
      </c>
    </row>
    <row r="34">
      <c r="A34" s="16" t="inlineStr">
        <is>
          <t>† Not applicable. Standard error estimate cannot be accurately determined.</t>
        </is>
      </c>
    </row>
    <row r="35">
      <c r="A35" s="16" t="inlineStr">
        <is>
          <t>‡ Reporting standards not met. Sample size insufficient to permit a reliable estimate.</t>
        </is>
      </c>
    </row>
    <row r="36">
      <c r="A36" s="16" t="inlineStr">
        <is>
          <t>¹ Large city includes students from all cities in the nation with populations of 250,000 or more including the participating districts.</t>
        </is>
      </c>
    </row>
    <row r="37">
      <c r="A37" s="16" t="inlineStr">
        <is>
          <t>² The urban district/jurisdiction's inclusion rate is higher than or not significantly different from the National Assessment Governing Board goal of 85 percent.</t>
        </is>
      </c>
    </row>
    <row r="38">
      <c r="A38"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SD includes students identified as having an Individualized Education Program but excludes other students protected under Section 504 of the Rehabilitation Act of 1973.</t>
        </is>
      </c>
    </row>
    <row r="39">
      <c r="A39" s="16" t="inlineStr">
        <is>
          <t>SOURCE: U.S. Department of Education, Institute of Education Sciences, National Center for Education Statistics, National Assessment of Educational Progress (NAEP), 2022 Reading Assessment.</t>
        </is>
      </c>
    </row>
  </sheetData>
  <mergeCells count="8">
    <mergeCell ref="A2:A5"/>
    <mergeCell ref="B2:I2"/>
    <mergeCell ref="B3:E3"/>
    <mergeCell ref="F3:I3"/>
    <mergeCell ref="B4:C4"/>
    <mergeCell ref="D4:E4"/>
    <mergeCell ref="F4:G4"/>
    <mergeCell ref="H4:I4"/>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D30"/>
  <sheetViews>
    <sheetView workbookViewId="0">
      <selection activeCell="A1" sqref="A1"/>
    </sheetView>
  </sheetViews>
  <sheetFormatPr baseColWidth="8" defaultRowHeight="15"/>
  <cols>
    <col width="52" customWidth="1" min="1" max="1"/>
    <col width="30" customWidth="1" min="2" max="2"/>
    <col width="30" customWidth="1" min="3" max="3"/>
    <col width="30" customWidth="1" min="4" max="4"/>
  </cols>
  <sheetData>
    <row r="1">
      <c r="A1" s="2" t="inlineStr">
        <is>
          <t>Table A-14. Percentage of fourth- and eighth-grade students identified as students with disabilities (SD) and/or English learners (EL) excluded and assessed in NAEP reading when accommodations were not permitted: 1992, 1994, and 1998</t>
        </is>
      </c>
    </row>
    <row r="2">
      <c r="A2" s="3" t="inlineStr">
        <is>
          <t>Grade and SD/EL category</t>
        </is>
      </c>
      <c r="B2" s="43" t="n">
        <v>1992</v>
      </c>
      <c r="C2" s="7" t="n">
        <v>1994</v>
      </c>
      <c r="D2" s="7" t="n">
        <v>1998</v>
      </c>
    </row>
    <row r="3">
      <c r="A3" s="8" t="inlineStr">
        <is>
          <t>Grade 4</t>
        </is>
      </c>
      <c r="B3" s="9" t="n"/>
      <c r="C3" s="9" t="n"/>
      <c r="D3" s="9" t="n"/>
    </row>
    <row r="4">
      <c r="A4" s="44" t="inlineStr">
        <is>
          <t>SD and/or EL</t>
        </is>
      </c>
      <c r="B4" s="9" t="n"/>
      <c r="C4" s="9" t="n"/>
      <c r="D4" s="9" t="n"/>
    </row>
    <row r="5">
      <c r="A5" s="45" t="inlineStr">
        <is>
          <t>Identified</t>
        </is>
      </c>
      <c r="B5" s="11" t="n">
        <v>10</v>
      </c>
      <c r="C5" s="11" t="n">
        <v>13</v>
      </c>
      <c r="D5" s="11" t="n">
        <v>16</v>
      </c>
    </row>
    <row r="6">
      <c r="A6" s="10" t="inlineStr">
        <is>
          <t>Excluded</t>
        </is>
      </c>
      <c r="B6" s="11" t="n">
        <v>6</v>
      </c>
      <c r="C6" s="11" t="n">
        <v>5</v>
      </c>
      <c r="D6" s="11" t="n">
        <v>9</v>
      </c>
    </row>
    <row r="7">
      <c r="A7" s="10" t="inlineStr">
        <is>
          <t>Assessed</t>
        </is>
      </c>
      <c r="B7" s="11" t="n">
        <v>4</v>
      </c>
      <c r="C7" s="11" t="n">
        <v>8</v>
      </c>
      <c r="D7" s="11" t="n">
        <v>7</v>
      </c>
    </row>
    <row r="8">
      <c r="A8" s="44" t="inlineStr">
        <is>
          <t>SD</t>
        </is>
      </c>
      <c r="B8" s="9" t="n"/>
      <c r="C8" s="9" t="n"/>
      <c r="D8" s="9" t="n"/>
    </row>
    <row r="9">
      <c r="A9" s="45" t="inlineStr">
        <is>
          <t>Identified</t>
        </is>
      </c>
      <c r="B9" s="11" t="n">
        <v>7</v>
      </c>
      <c r="C9" s="11" t="n">
        <v>10</v>
      </c>
      <c r="D9" s="11" t="n">
        <v>11</v>
      </c>
    </row>
    <row r="10">
      <c r="A10" s="10" t="inlineStr">
        <is>
          <t>Excluded</t>
        </is>
      </c>
      <c r="B10" s="11" t="n">
        <v>4</v>
      </c>
      <c r="C10" s="11" t="n">
        <v>4</v>
      </c>
      <c r="D10" s="11" t="n">
        <v>6</v>
      </c>
    </row>
    <row r="11">
      <c r="A11" s="10" t="inlineStr">
        <is>
          <t>Assessed</t>
        </is>
      </c>
      <c r="B11" s="11" t="n">
        <v>3</v>
      </c>
      <c r="C11" s="11" t="n">
        <v>6</v>
      </c>
      <c r="D11" s="11" t="n">
        <v>5</v>
      </c>
    </row>
    <row r="12">
      <c r="A12" s="44" t="inlineStr">
        <is>
          <t>EL</t>
        </is>
      </c>
      <c r="B12" s="9" t="n"/>
      <c r="C12" s="9" t="n"/>
      <c r="D12" s="9" t="n"/>
    </row>
    <row r="13">
      <c r="A13" s="45" t="inlineStr">
        <is>
          <t>Identified</t>
        </is>
      </c>
      <c r="B13" s="11" t="n">
        <v>3</v>
      </c>
      <c r="C13" s="11" t="n">
        <v>4</v>
      </c>
      <c r="D13" s="11" t="n">
        <v>6</v>
      </c>
    </row>
    <row r="14">
      <c r="A14" s="10" t="inlineStr">
        <is>
          <t>Excluded</t>
        </is>
      </c>
      <c r="B14" s="11" t="n">
        <v>2</v>
      </c>
      <c r="C14" s="11" t="n">
        <v>1</v>
      </c>
      <c r="D14" s="11" t="n">
        <v>3</v>
      </c>
    </row>
    <row r="15">
      <c r="A15" s="10" t="inlineStr">
        <is>
          <t>Assessed</t>
        </is>
      </c>
      <c r="B15" s="11" t="n">
        <v>1</v>
      </c>
      <c r="C15" s="11" t="n">
        <v>2</v>
      </c>
      <c r="D15" s="11" t="n">
        <v>2</v>
      </c>
    </row>
    <row r="16">
      <c r="A16" s="12" t="inlineStr">
        <is>
          <t>Grade 8</t>
        </is>
      </c>
      <c r="B16" s="13" t="n"/>
      <c r="C16" s="13" t="n"/>
      <c r="D16" s="13" t="n"/>
    </row>
    <row r="17">
      <c r="A17" s="44" t="inlineStr">
        <is>
          <t>SD and/or EL</t>
        </is>
      </c>
      <c r="B17" s="9" t="n"/>
      <c r="C17" s="9" t="n"/>
      <c r="D17" s="9" t="n"/>
    </row>
    <row r="18">
      <c r="A18" s="45" t="inlineStr">
        <is>
          <t>Identified</t>
        </is>
      </c>
      <c r="B18" s="11" t="n">
        <v>10</v>
      </c>
      <c r="C18" s="11" t="n">
        <v>13</v>
      </c>
      <c r="D18" s="11" t="n">
        <v>12</v>
      </c>
    </row>
    <row r="19">
      <c r="A19" s="10" t="inlineStr">
        <is>
          <t>Excluded</t>
        </is>
      </c>
      <c r="B19" s="11" t="n">
        <v>7</v>
      </c>
      <c r="C19" s="11" t="n">
        <v>7</v>
      </c>
      <c r="D19" s="11" t="n">
        <v>6</v>
      </c>
    </row>
    <row r="20">
      <c r="A20" s="10" t="inlineStr">
        <is>
          <t>Assessed</t>
        </is>
      </c>
      <c r="B20" s="11" t="n">
        <v>4</v>
      </c>
      <c r="C20" s="11" t="n">
        <v>6</v>
      </c>
      <c r="D20" s="11" t="n">
        <v>7</v>
      </c>
    </row>
    <row r="21">
      <c r="A21" s="44" t="inlineStr">
        <is>
          <t>SD</t>
        </is>
      </c>
      <c r="B21" s="9" t="n"/>
      <c r="C21" s="9" t="n"/>
      <c r="D21" s="9" t="n"/>
    </row>
    <row r="22">
      <c r="A22" s="45" t="inlineStr">
        <is>
          <t>Identified</t>
        </is>
      </c>
      <c r="B22" s="11" t="n">
        <v>8</v>
      </c>
      <c r="C22" s="11" t="n">
        <v>11</v>
      </c>
      <c r="D22" s="11" t="n">
        <v>10</v>
      </c>
    </row>
    <row r="23">
      <c r="A23" s="10" t="inlineStr">
        <is>
          <t>Excluded</t>
        </is>
      </c>
      <c r="B23" s="11" t="n">
        <v>5</v>
      </c>
      <c r="C23" s="11" t="n">
        <v>6</v>
      </c>
      <c r="D23" s="11" t="n">
        <v>5</v>
      </c>
    </row>
    <row r="24">
      <c r="A24" s="10" t="inlineStr">
        <is>
          <t>Assessed</t>
        </is>
      </c>
      <c r="B24" s="11" t="n">
        <v>3</v>
      </c>
      <c r="C24" s="11" t="n">
        <v>5</v>
      </c>
      <c r="D24" s="11" t="n">
        <v>5</v>
      </c>
    </row>
    <row r="25">
      <c r="A25" s="44" t="inlineStr">
        <is>
          <t>EL</t>
        </is>
      </c>
      <c r="B25" s="9" t="n"/>
      <c r="C25" s="9" t="n"/>
      <c r="D25" s="9" t="n"/>
    </row>
    <row r="26">
      <c r="A26" s="45" t="inlineStr">
        <is>
          <t>Identified</t>
        </is>
      </c>
      <c r="B26" s="11" t="n">
        <v>3</v>
      </c>
      <c r="C26" s="11" t="n">
        <v>3</v>
      </c>
      <c r="D26" s="11" t="n">
        <v>3</v>
      </c>
    </row>
    <row r="27">
      <c r="A27" s="10" t="inlineStr">
        <is>
          <t>Excluded</t>
        </is>
      </c>
      <c r="B27" s="11" t="n">
        <v>2</v>
      </c>
      <c r="C27" s="11" t="n">
        <v>1</v>
      </c>
      <c r="D27" s="11" t="n">
        <v>1</v>
      </c>
    </row>
    <row r="28">
      <c r="A28" s="14" t="inlineStr">
        <is>
          <t>Assessed</t>
        </is>
      </c>
      <c r="B28" s="15" t="n">
        <v>1</v>
      </c>
      <c r="C28" s="15" t="n">
        <v>1</v>
      </c>
      <c r="D28" s="15" t="n">
        <v>2</v>
      </c>
    </row>
    <row r="29">
      <c r="A29"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0">
      <c r="A30" s="16" t="inlineStr">
        <is>
          <t>SOURCE: U.S. Department of Education, Institute of Education Sciences, National Center for Education Statistics, National Assessment of Educational Progress (NAEP), 1992, 1994, and 1998 Reading Assessments.</t>
        </is>
      </c>
    </row>
  </sheetData>
  <mergeCells count="8">
    <mergeCell ref="A3:D3"/>
    <mergeCell ref="A4:D4"/>
    <mergeCell ref="A8:D8"/>
    <mergeCell ref="A12:D12"/>
    <mergeCell ref="A16:D16"/>
    <mergeCell ref="A17:D17"/>
    <mergeCell ref="A21:D21"/>
    <mergeCell ref="A25:D25"/>
  </mergeCells>
  <pageMargins left="0.75" right="0.75" top="1" bottom="1" header="0.5" footer="0.5"/>
</worksheet>
</file>

<file path=xl/worksheets/sheet16.xml><?xml version="1.0" encoding="utf-8"?>
<worksheet xmlns="http://schemas.openxmlformats.org/spreadsheetml/2006/main">
  <sheetPr>
    <outlinePr summaryBelow="1" summaryRight="1"/>
    <pageSetUpPr/>
  </sheetPr>
  <dimension ref="A1:N44"/>
  <sheetViews>
    <sheetView workbookViewId="0">
      <selection activeCell="A1" sqref="A1"/>
    </sheetView>
  </sheetViews>
  <sheetFormatPr baseColWidth="8" defaultRowHeight="15"/>
  <cols>
    <col width="30"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 width="13" customWidth="1" min="12" max="12"/>
    <col width="13" customWidth="1" min="13" max="13"/>
    <col width="13" customWidth="1" min="14" max="14"/>
  </cols>
  <sheetData>
    <row r="1">
      <c r="A1" s="2" t="inlineStr">
        <is>
          <t>Table A-15. Percentage of fourth- and eighth-grade students identified as students with disabilities (SD) and/or English learners (EL) excluded and assessed in NAEP reading when accommodations were permitted: Various years, 1998–2022</t>
        </is>
      </c>
    </row>
    <row r="2">
      <c r="A2" s="3" t="inlineStr">
        <is>
          <t>Grade and SD/EL category</t>
        </is>
      </c>
      <c r="B2" s="43" t="n">
        <v>1998</v>
      </c>
      <c r="C2" s="7" t="n">
        <v>2000</v>
      </c>
      <c r="D2" s="7" t="n">
        <v>2002</v>
      </c>
      <c r="E2" s="7" t="n">
        <v>2003</v>
      </c>
      <c r="F2" s="7" t="n">
        <v>2005</v>
      </c>
      <c r="G2" s="7" t="n">
        <v>2007</v>
      </c>
      <c r="H2" s="7" t="n">
        <v>2009</v>
      </c>
      <c r="I2" s="43" t="n">
        <v>2011</v>
      </c>
      <c r="J2" s="7" t="n">
        <v>2013</v>
      </c>
      <c r="K2" s="7" t="n">
        <v>2015</v>
      </c>
      <c r="L2" s="7" t="n">
        <v>2017</v>
      </c>
      <c r="M2" s="7" t="n">
        <v>2019</v>
      </c>
      <c r="N2" s="7" t="n">
        <v>2022</v>
      </c>
    </row>
    <row r="3">
      <c r="A3" s="8" t="inlineStr">
        <is>
          <t>Grade 4</t>
        </is>
      </c>
      <c r="B3" s="9" t="n"/>
      <c r="C3" s="9" t="n"/>
      <c r="D3" s="9" t="n"/>
      <c r="E3" s="9" t="n"/>
      <c r="F3" s="9" t="n"/>
      <c r="G3" s="9" t="n"/>
      <c r="H3" s="9" t="n"/>
      <c r="I3" s="9" t="n"/>
      <c r="J3" s="9" t="n"/>
      <c r="K3" s="9" t="n"/>
      <c r="L3" s="9" t="n"/>
      <c r="M3" s="9" t="n"/>
      <c r="N3" s="9" t="n"/>
    </row>
    <row r="4">
      <c r="A4" s="44" t="inlineStr">
        <is>
          <t>SD and/or EL</t>
        </is>
      </c>
      <c r="B4" s="9" t="n"/>
      <c r="C4" s="9" t="n"/>
      <c r="D4" s="9" t="n"/>
      <c r="E4" s="9" t="n"/>
      <c r="F4" s="9" t="n"/>
      <c r="G4" s="9" t="n"/>
      <c r="H4" s="9" t="n"/>
      <c r="I4" s="9" t="n"/>
      <c r="J4" s="9" t="n"/>
      <c r="K4" s="9" t="n"/>
      <c r="L4" s="9" t="n"/>
      <c r="M4" s="9" t="n"/>
      <c r="N4" s="9" t="n"/>
    </row>
    <row r="5">
      <c r="A5" s="45" t="inlineStr">
        <is>
          <t>Identified</t>
        </is>
      </c>
      <c r="B5" s="11" t="n">
        <v>16</v>
      </c>
      <c r="C5" s="11" t="n">
        <v>18</v>
      </c>
      <c r="D5" s="11" t="n">
        <v>19</v>
      </c>
      <c r="E5" s="11" t="n">
        <v>20</v>
      </c>
      <c r="F5" s="11" t="n">
        <v>21</v>
      </c>
      <c r="G5" s="11" t="n">
        <v>22</v>
      </c>
      <c r="H5" s="11" t="n">
        <v>21</v>
      </c>
      <c r="I5" s="11" t="n">
        <v>22</v>
      </c>
      <c r="J5" s="11" t="n">
        <v>22</v>
      </c>
      <c r="K5" s="11" t="n">
        <v>23</v>
      </c>
      <c r="L5" s="11" t="n">
        <v>24</v>
      </c>
      <c r="M5" s="11" t="n">
        <v>25</v>
      </c>
      <c r="N5" s="11" t="n">
        <v>27</v>
      </c>
    </row>
    <row r="6">
      <c r="A6" s="10" t="inlineStr">
        <is>
          <t>Excluded</t>
        </is>
      </c>
      <c r="B6" s="11" t="n">
        <v>6</v>
      </c>
      <c r="C6" s="11" t="n">
        <v>6</v>
      </c>
      <c r="D6" s="11" t="n">
        <v>6</v>
      </c>
      <c r="E6" s="11" t="n">
        <v>6</v>
      </c>
      <c r="F6" s="11" t="n">
        <v>6</v>
      </c>
      <c r="G6" s="11" t="n">
        <v>6</v>
      </c>
      <c r="H6" s="11" t="n">
        <v>5</v>
      </c>
      <c r="I6" s="11" t="n">
        <v>4</v>
      </c>
      <c r="J6" s="11" t="n">
        <v>3</v>
      </c>
      <c r="K6" s="11" t="n">
        <v>2</v>
      </c>
      <c r="L6" s="11" t="n">
        <v>2</v>
      </c>
      <c r="M6" s="11" t="n">
        <v>2</v>
      </c>
      <c r="N6" s="11" t="n">
        <v>2</v>
      </c>
    </row>
    <row r="7">
      <c r="A7" s="10" t="inlineStr">
        <is>
          <t>Assessed</t>
        </is>
      </c>
      <c r="B7" s="11" t="n">
        <v>10</v>
      </c>
      <c r="C7" s="11" t="n">
        <v>12</v>
      </c>
      <c r="D7" s="11" t="n">
        <v>13</v>
      </c>
      <c r="E7" s="11" t="n">
        <v>14</v>
      </c>
      <c r="F7" s="11" t="n">
        <v>15</v>
      </c>
      <c r="G7" s="11" t="n">
        <v>16</v>
      </c>
      <c r="H7" s="11" t="n">
        <v>16</v>
      </c>
      <c r="I7" s="11" t="n">
        <v>18</v>
      </c>
      <c r="J7" s="11" t="n">
        <v>19</v>
      </c>
      <c r="K7" s="11" t="n">
        <v>21</v>
      </c>
      <c r="L7" s="11" t="n">
        <v>22</v>
      </c>
      <c r="M7" s="11" t="n">
        <v>23</v>
      </c>
      <c r="N7" s="11" t="n">
        <v>25</v>
      </c>
    </row>
    <row r="8">
      <c r="A8" s="10" t="inlineStr">
        <is>
          <t>Without accommodations</t>
        </is>
      </c>
      <c r="B8" s="11" t="n">
        <v>7</v>
      </c>
      <c r="C8" s="11" t="n">
        <v>10</v>
      </c>
      <c r="D8" s="11" t="n">
        <v>9</v>
      </c>
      <c r="E8" s="11" t="n">
        <v>9</v>
      </c>
      <c r="F8" s="11" t="n">
        <v>9</v>
      </c>
      <c r="G8" s="11" t="n">
        <v>9</v>
      </c>
      <c r="H8" s="11" t="n">
        <v>8</v>
      </c>
      <c r="I8" s="11" t="n">
        <v>9</v>
      </c>
      <c r="J8" s="11" t="n">
        <v>7</v>
      </c>
      <c r="K8" s="11" t="n">
        <v>8</v>
      </c>
      <c r="L8" s="11" t="n">
        <v>10</v>
      </c>
      <c r="M8" s="11" t="n">
        <v>9</v>
      </c>
      <c r="N8" s="11" t="n">
        <v>11</v>
      </c>
    </row>
    <row r="9">
      <c r="A9" s="10" t="inlineStr">
        <is>
          <t>With accommodations</t>
        </is>
      </c>
      <c r="B9" s="11" t="n">
        <v>3</v>
      </c>
      <c r="C9" s="11" t="n">
        <v>2</v>
      </c>
      <c r="D9" s="11" t="n">
        <v>4</v>
      </c>
      <c r="E9" s="11" t="n">
        <v>5</v>
      </c>
      <c r="F9" s="11" t="n">
        <v>6</v>
      </c>
      <c r="G9" s="11" t="n">
        <v>7</v>
      </c>
      <c r="H9" s="11" t="n">
        <v>8</v>
      </c>
      <c r="I9" s="11" t="n">
        <v>10</v>
      </c>
      <c r="J9" s="11" t="n">
        <v>12</v>
      </c>
      <c r="K9" s="11" t="n">
        <v>13</v>
      </c>
      <c r="L9" s="11" t="n">
        <v>12</v>
      </c>
      <c r="M9" s="11" t="n">
        <v>14</v>
      </c>
      <c r="N9" s="11" t="n">
        <v>14</v>
      </c>
    </row>
    <row r="10">
      <c r="A10" s="44" t="inlineStr">
        <is>
          <t>SD</t>
        </is>
      </c>
      <c r="B10" s="9" t="n"/>
      <c r="C10" s="9" t="n"/>
      <c r="D10" s="9" t="n"/>
      <c r="E10" s="9" t="n"/>
      <c r="F10" s="9" t="n"/>
      <c r="G10" s="9" t="n"/>
      <c r="H10" s="9" t="n"/>
      <c r="I10" s="9" t="n"/>
      <c r="J10" s="9" t="n"/>
      <c r="K10" s="9" t="n"/>
      <c r="L10" s="9" t="n"/>
      <c r="M10" s="9" t="n"/>
      <c r="N10" s="9" t="n"/>
    </row>
    <row r="11">
      <c r="A11" s="45" t="inlineStr">
        <is>
          <t>Identified</t>
        </is>
      </c>
      <c r="B11" s="11" t="n">
        <v>10</v>
      </c>
      <c r="C11" s="11" t="n">
        <v>11</v>
      </c>
      <c r="D11" s="11" t="n">
        <v>12</v>
      </c>
      <c r="E11" s="11" t="n">
        <v>13</v>
      </c>
      <c r="F11" s="11" t="n">
        <v>13</v>
      </c>
      <c r="G11" s="11" t="n">
        <v>13</v>
      </c>
      <c r="H11" s="11" t="n">
        <v>13</v>
      </c>
      <c r="I11" s="11" t="n">
        <v>13</v>
      </c>
      <c r="J11" s="11" t="n">
        <v>13</v>
      </c>
      <c r="K11" s="11" t="n">
        <v>14</v>
      </c>
      <c r="L11" s="11" t="n">
        <v>14</v>
      </c>
      <c r="M11" s="11" t="n">
        <v>15</v>
      </c>
      <c r="N11" s="11" t="n">
        <v>16</v>
      </c>
    </row>
    <row r="12">
      <c r="A12" s="10" t="inlineStr">
        <is>
          <t>Excluded</t>
        </is>
      </c>
      <c r="B12" s="11" t="n">
        <v>4</v>
      </c>
      <c r="C12" s="11" t="n">
        <v>4</v>
      </c>
      <c r="D12" s="11" t="n">
        <v>5</v>
      </c>
      <c r="E12" s="11" t="n">
        <v>4</v>
      </c>
      <c r="F12" s="11" t="n">
        <v>5</v>
      </c>
      <c r="G12" s="11" t="n">
        <v>4</v>
      </c>
      <c r="H12" s="11" t="n">
        <v>4</v>
      </c>
      <c r="I12" s="11" t="n">
        <v>3</v>
      </c>
      <c r="J12" s="11" t="n">
        <v>2</v>
      </c>
      <c r="K12" s="11" t="n">
        <v>2</v>
      </c>
      <c r="L12" s="11" t="n">
        <v>1</v>
      </c>
      <c r="M12" s="11" t="n">
        <v>2</v>
      </c>
      <c r="N12" s="11" t="n">
        <v>1</v>
      </c>
    </row>
    <row r="13">
      <c r="A13" s="10" t="inlineStr">
        <is>
          <t>Assessed</t>
        </is>
      </c>
      <c r="B13" s="11" t="n">
        <v>6</v>
      </c>
      <c r="C13" s="11" t="n">
        <v>7</v>
      </c>
      <c r="D13" s="11" t="n">
        <v>7</v>
      </c>
      <c r="E13" s="11" t="n">
        <v>8</v>
      </c>
      <c r="F13" s="11" t="n">
        <v>8</v>
      </c>
      <c r="G13" s="11" t="n">
        <v>9</v>
      </c>
      <c r="H13" s="11" t="n">
        <v>9</v>
      </c>
      <c r="I13" s="11" t="n">
        <v>10</v>
      </c>
      <c r="J13" s="11" t="n">
        <v>11</v>
      </c>
      <c r="K13" s="11" t="n">
        <v>12</v>
      </c>
      <c r="L13" s="11" t="n">
        <v>12</v>
      </c>
      <c r="M13" s="11" t="n">
        <v>13</v>
      </c>
      <c r="N13" s="11" t="n">
        <v>14</v>
      </c>
    </row>
    <row r="14">
      <c r="A14" s="10" t="inlineStr">
        <is>
          <t>Without accommodations</t>
        </is>
      </c>
      <c r="B14" s="11" t="n">
        <v>3</v>
      </c>
      <c r="C14" s="11" t="n">
        <v>5</v>
      </c>
      <c r="D14" s="11" t="n">
        <v>4</v>
      </c>
      <c r="E14" s="11" t="n">
        <v>4</v>
      </c>
      <c r="F14" s="11" t="n">
        <v>3</v>
      </c>
      <c r="G14" s="11" t="n">
        <v>3</v>
      </c>
      <c r="H14" s="11" t="n">
        <v>3</v>
      </c>
      <c r="I14" s="11" t="n">
        <v>3</v>
      </c>
      <c r="J14" s="11" t="n">
        <v>2</v>
      </c>
      <c r="K14" s="11" t="n">
        <v>3</v>
      </c>
      <c r="L14" s="11" t="n">
        <v>4</v>
      </c>
      <c r="M14" s="11" t="n">
        <v>3</v>
      </c>
      <c r="N14" s="11" t="n">
        <v>4</v>
      </c>
    </row>
    <row r="15">
      <c r="A15" s="10" t="inlineStr">
        <is>
          <t>With accommodations</t>
        </is>
      </c>
      <c r="B15" s="11" t="n">
        <v>3</v>
      </c>
      <c r="C15" s="11" t="n">
        <v>2</v>
      </c>
      <c r="D15" s="11" t="n">
        <v>3</v>
      </c>
      <c r="E15" s="11" t="n">
        <v>4</v>
      </c>
      <c r="F15" s="11" t="n">
        <v>5</v>
      </c>
      <c r="G15" s="11" t="n">
        <v>5</v>
      </c>
      <c r="H15" s="11" t="n">
        <v>6</v>
      </c>
      <c r="I15" s="11" t="n">
        <v>7</v>
      </c>
      <c r="J15" s="11" t="n">
        <v>9</v>
      </c>
      <c r="K15" s="11" t="n">
        <v>10</v>
      </c>
      <c r="L15" s="11" t="n">
        <v>9</v>
      </c>
      <c r="M15" s="11" t="n">
        <v>10</v>
      </c>
      <c r="N15" s="11" t="n">
        <v>11</v>
      </c>
    </row>
    <row r="16">
      <c r="A16" s="44" t="inlineStr">
        <is>
          <t>EL</t>
        </is>
      </c>
      <c r="B16" s="9" t="n"/>
      <c r="C16" s="9" t="n"/>
      <c r="D16" s="9" t="n"/>
      <c r="E16" s="9" t="n"/>
      <c r="F16" s="9" t="n"/>
      <c r="G16" s="9" t="n"/>
      <c r="H16" s="9" t="n"/>
      <c r="I16" s="9" t="n"/>
      <c r="J16" s="9" t="n"/>
      <c r="K16" s="9" t="n"/>
      <c r="L16" s="9" t="n"/>
      <c r="M16" s="9" t="n"/>
      <c r="N16" s="9" t="n"/>
    </row>
    <row r="17">
      <c r="A17" s="45" t="inlineStr">
        <is>
          <t>Identified</t>
        </is>
      </c>
      <c r="B17" s="11" t="n">
        <v>6</v>
      </c>
      <c r="C17" s="11" t="n">
        <v>8</v>
      </c>
      <c r="D17" s="11" t="n">
        <v>8</v>
      </c>
      <c r="E17" s="11" t="n">
        <v>10</v>
      </c>
      <c r="F17" s="11" t="n">
        <v>10</v>
      </c>
      <c r="G17" s="11" t="n">
        <v>10</v>
      </c>
      <c r="H17" s="11" t="n">
        <v>10</v>
      </c>
      <c r="I17" s="11" t="n">
        <v>11</v>
      </c>
      <c r="J17" s="11" t="n">
        <v>10</v>
      </c>
      <c r="K17" s="11" t="n">
        <v>11</v>
      </c>
      <c r="L17" s="11" t="n">
        <v>12</v>
      </c>
      <c r="M17" s="11" t="n">
        <v>12</v>
      </c>
      <c r="N17" s="11" t="n">
        <v>14</v>
      </c>
    </row>
    <row r="18">
      <c r="A18" s="10" t="inlineStr">
        <is>
          <t>Excluded</t>
        </is>
      </c>
      <c r="B18" s="11" t="n">
        <v>2</v>
      </c>
      <c r="C18" s="11" t="n">
        <v>3</v>
      </c>
      <c r="D18" s="11" t="n">
        <v>2</v>
      </c>
      <c r="E18" s="11" t="n">
        <v>2</v>
      </c>
      <c r="F18" s="11" t="n">
        <v>2</v>
      </c>
      <c r="G18" s="11" t="n">
        <v>2</v>
      </c>
      <c r="H18" s="11" t="n">
        <v>2</v>
      </c>
      <c r="I18" s="11" t="n">
        <v>1</v>
      </c>
      <c r="J18" s="11" t="n">
        <v>1</v>
      </c>
      <c r="K18" s="11" t="n">
        <v>1</v>
      </c>
      <c r="L18" s="11" t="n">
        <v>1</v>
      </c>
      <c r="M18" s="11" t="n">
        <v>1</v>
      </c>
      <c r="N18" s="11" t="n">
        <v>1</v>
      </c>
    </row>
    <row r="19">
      <c r="A19" s="10" t="inlineStr">
        <is>
          <t>Assessed</t>
        </is>
      </c>
      <c r="B19" s="11" t="n">
        <v>4</v>
      </c>
      <c r="C19" s="11" t="n">
        <v>5</v>
      </c>
      <c r="D19" s="11" t="n">
        <v>6</v>
      </c>
      <c r="E19" s="11" t="n">
        <v>7</v>
      </c>
      <c r="F19" s="11" t="n">
        <v>8</v>
      </c>
      <c r="G19" s="11" t="n">
        <v>8</v>
      </c>
      <c r="H19" s="11" t="n">
        <v>8</v>
      </c>
      <c r="I19" s="11" t="n">
        <v>10</v>
      </c>
      <c r="J19" s="11" t="n">
        <v>9</v>
      </c>
      <c r="K19" s="11" t="n">
        <v>10</v>
      </c>
      <c r="L19" s="11" t="n">
        <v>11</v>
      </c>
      <c r="M19" s="11" t="n">
        <v>12</v>
      </c>
      <c r="N19" s="11" t="n">
        <v>13</v>
      </c>
    </row>
    <row r="20">
      <c r="A20" s="10" t="inlineStr">
        <is>
          <t>Without accommodations</t>
        </is>
      </c>
      <c r="B20" s="11" t="n">
        <v>3</v>
      </c>
      <c r="C20" s="11" t="n">
        <v>5</v>
      </c>
      <c r="D20" s="11" t="n">
        <v>6</v>
      </c>
      <c r="E20" s="11" t="n">
        <v>6</v>
      </c>
      <c r="F20" s="11" t="n">
        <v>6</v>
      </c>
      <c r="G20" s="11" t="n">
        <v>6</v>
      </c>
      <c r="H20" s="11" t="n">
        <v>6</v>
      </c>
      <c r="I20" s="11" t="n">
        <v>6</v>
      </c>
      <c r="J20" s="11" t="n">
        <v>5</v>
      </c>
      <c r="K20" s="11" t="n">
        <v>6</v>
      </c>
      <c r="L20" s="11" t="n">
        <v>6</v>
      </c>
      <c r="M20" s="11" t="n">
        <v>7</v>
      </c>
      <c r="N20" s="11" t="n">
        <v>8</v>
      </c>
    </row>
    <row r="21">
      <c r="A21" s="10" t="inlineStr">
        <is>
          <t>With accommodations</t>
        </is>
      </c>
      <c r="B21" s="11" t="n">
        <v>1</v>
      </c>
      <c r="C21" s="11" t="inlineStr">
        <is>
          <t>#</t>
        </is>
      </c>
      <c r="D21" s="11" t="n">
        <v>1</v>
      </c>
      <c r="E21" s="11" t="n">
        <v>1</v>
      </c>
      <c r="F21" s="11" t="n">
        <v>2</v>
      </c>
      <c r="G21" s="11" t="n">
        <v>2</v>
      </c>
      <c r="H21" s="11" t="n">
        <v>2</v>
      </c>
      <c r="I21" s="11" t="n">
        <v>3</v>
      </c>
      <c r="J21" s="11" t="n">
        <v>4</v>
      </c>
      <c r="K21" s="11" t="n">
        <v>4</v>
      </c>
      <c r="L21" s="11" t="n">
        <v>4</v>
      </c>
      <c r="M21" s="11" t="n">
        <v>5</v>
      </c>
      <c r="N21" s="11" t="n">
        <v>5</v>
      </c>
    </row>
    <row r="22">
      <c r="A22" s="12" t="inlineStr">
        <is>
          <t>Grade 8</t>
        </is>
      </c>
      <c r="B22" s="13" t="n"/>
      <c r="C22" s="13" t="n"/>
      <c r="D22" s="13" t="n"/>
      <c r="E22" s="13" t="n"/>
      <c r="F22" s="13" t="n"/>
      <c r="G22" s="13" t="n"/>
      <c r="H22" s="13" t="n"/>
      <c r="I22" s="13" t="n"/>
      <c r="J22" s="13" t="n"/>
      <c r="K22" s="13" t="n"/>
      <c r="L22" s="13" t="n"/>
      <c r="M22" s="13" t="n"/>
      <c r="N22" s="13" t="n"/>
    </row>
    <row r="23">
      <c r="A23" s="44" t="inlineStr">
        <is>
          <t>SD and/or EL</t>
        </is>
      </c>
      <c r="B23" s="9" t="n"/>
      <c r="C23" s="9" t="n"/>
      <c r="D23" s="9" t="n"/>
      <c r="E23" s="9" t="n"/>
      <c r="F23" s="9" t="n"/>
      <c r="G23" s="9" t="n"/>
      <c r="H23" s="9" t="n"/>
      <c r="I23" s="9" t="n"/>
      <c r="J23" s="9" t="n"/>
      <c r="K23" s="9" t="n"/>
      <c r="L23" s="9" t="n"/>
      <c r="M23" s="9" t="n"/>
      <c r="N23" s="9" t="n"/>
    </row>
    <row r="24">
      <c r="A24" s="45" t="inlineStr">
        <is>
          <t>Identified</t>
        </is>
      </c>
      <c r="B24" s="11" t="n">
        <v>12</v>
      </c>
      <c r="C24" s="11" t="inlineStr">
        <is>
          <t>—</t>
        </is>
      </c>
      <c r="D24" s="11" t="n">
        <v>17</v>
      </c>
      <c r="E24" s="11" t="n">
        <v>17</v>
      </c>
      <c r="F24" s="11" t="n">
        <v>17</v>
      </c>
      <c r="G24" s="11" t="n">
        <v>18</v>
      </c>
      <c r="H24" s="11" t="n">
        <v>17</v>
      </c>
      <c r="I24" s="11" t="n">
        <v>17</v>
      </c>
      <c r="J24" s="11" t="n">
        <v>16</v>
      </c>
      <c r="K24" s="11" t="n">
        <v>18</v>
      </c>
      <c r="L24" s="11" t="n">
        <v>19</v>
      </c>
      <c r="M24" s="11" t="n">
        <v>20</v>
      </c>
      <c r="N24" s="11" t="n">
        <v>22</v>
      </c>
    </row>
    <row r="25">
      <c r="A25" s="10" t="inlineStr">
        <is>
          <t>Excluded</t>
        </is>
      </c>
      <c r="B25" s="11" t="n">
        <v>4</v>
      </c>
      <c r="C25" s="11" t="inlineStr">
        <is>
          <t>—</t>
        </is>
      </c>
      <c r="D25" s="11" t="n">
        <v>5</v>
      </c>
      <c r="E25" s="11" t="n">
        <v>5</v>
      </c>
      <c r="F25" s="11" t="n">
        <v>5</v>
      </c>
      <c r="G25" s="11" t="n">
        <v>5</v>
      </c>
      <c r="H25" s="11" t="n">
        <v>4</v>
      </c>
      <c r="I25" s="11" t="n">
        <v>3</v>
      </c>
      <c r="J25" s="11" t="n">
        <v>2</v>
      </c>
      <c r="K25" s="11" t="n">
        <v>2</v>
      </c>
      <c r="L25" s="11" t="n">
        <v>2</v>
      </c>
      <c r="M25" s="11" t="n">
        <v>2</v>
      </c>
      <c r="N25" s="11" t="n">
        <v>2</v>
      </c>
    </row>
    <row r="26">
      <c r="A26" s="10" t="inlineStr">
        <is>
          <t>Assessed</t>
        </is>
      </c>
      <c r="B26" s="11" t="n">
        <v>9</v>
      </c>
      <c r="C26" s="11" t="inlineStr">
        <is>
          <t>—</t>
        </is>
      </c>
      <c r="D26" s="11" t="n">
        <v>11</v>
      </c>
      <c r="E26" s="11" t="n">
        <v>12</v>
      </c>
      <c r="F26" s="11" t="n">
        <v>13</v>
      </c>
      <c r="G26" s="11" t="n">
        <v>13</v>
      </c>
      <c r="H26" s="11" t="n">
        <v>13</v>
      </c>
      <c r="I26" s="11" t="n">
        <v>13</v>
      </c>
      <c r="J26" s="11" t="n">
        <v>14</v>
      </c>
      <c r="K26" s="11" t="n">
        <v>16</v>
      </c>
      <c r="L26" s="11" t="n">
        <v>17</v>
      </c>
      <c r="M26" s="11" t="n">
        <v>18</v>
      </c>
      <c r="N26" s="11" t="n">
        <v>21</v>
      </c>
    </row>
    <row r="27">
      <c r="A27" s="10" t="inlineStr">
        <is>
          <t>Without accommodations</t>
        </is>
      </c>
      <c r="B27" s="11" t="n">
        <v>6</v>
      </c>
      <c r="C27" s="11" t="inlineStr">
        <is>
          <t>—</t>
        </is>
      </c>
      <c r="D27" s="11" t="n">
        <v>8</v>
      </c>
      <c r="E27" s="11" t="n">
        <v>7</v>
      </c>
      <c r="F27" s="11" t="n">
        <v>7</v>
      </c>
      <c r="G27" s="11" t="n">
        <v>6</v>
      </c>
      <c r="H27" s="11" t="n">
        <v>5</v>
      </c>
      <c r="I27" s="11" t="n">
        <v>5</v>
      </c>
      <c r="J27" s="11" t="n">
        <v>4</v>
      </c>
      <c r="K27" s="11" t="n">
        <v>5</v>
      </c>
      <c r="L27" s="11" t="n">
        <v>6</v>
      </c>
      <c r="M27" s="11" t="n">
        <v>6</v>
      </c>
      <c r="N27" s="11" t="n">
        <v>7</v>
      </c>
    </row>
    <row r="28">
      <c r="A28" s="10" t="inlineStr">
        <is>
          <t>With accommodations</t>
        </is>
      </c>
      <c r="B28" s="11" t="n">
        <v>2</v>
      </c>
      <c r="C28" s="11" t="inlineStr">
        <is>
          <t>—</t>
        </is>
      </c>
      <c r="D28" s="11" t="n">
        <v>4</v>
      </c>
      <c r="E28" s="11" t="n">
        <v>5</v>
      </c>
      <c r="F28" s="11" t="n">
        <v>6</v>
      </c>
      <c r="G28" s="11" t="n">
        <v>6</v>
      </c>
      <c r="H28" s="11" t="n">
        <v>8</v>
      </c>
      <c r="I28" s="11" t="n">
        <v>9</v>
      </c>
      <c r="J28" s="11" t="n">
        <v>11</v>
      </c>
      <c r="K28" s="11" t="n">
        <v>11</v>
      </c>
      <c r="L28" s="11" t="n">
        <v>11</v>
      </c>
      <c r="M28" s="11" t="n">
        <v>12</v>
      </c>
      <c r="N28" s="11" t="n">
        <v>13</v>
      </c>
    </row>
    <row r="29">
      <c r="A29" s="44" t="inlineStr">
        <is>
          <t>SD</t>
        </is>
      </c>
      <c r="B29" s="9" t="n"/>
      <c r="C29" s="9" t="n"/>
      <c r="D29" s="9" t="n"/>
      <c r="E29" s="9" t="n"/>
      <c r="F29" s="9" t="n"/>
      <c r="G29" s="9" t="n"/>
      <c r="H29" s="9" t="n"/>
      <c r="I29" s="9" t="n"/>
      <c r="J29" s="9" t="n"/>
      <c r="K29" s="9" t="n"/>
      <c r="L29" s="9" t="n"/>
      <c r="M29" s="9" t="n"/>
      <c r="N29" s="9" t="n"/>
    </row>
    <row r="30">
      <c r="A30" s="45" t="inlineStr">
        <is>
          <t>Identified</t>
        </is>
      </c>
      <c r="B30" s="11" t="n">
        <v>10</v>
      </c>
      <c r="C30" s="11" t="inlineStr">
        <is>
          <t>—</t>
        </is>
      </c>
      <c r="D30" s="11" t="n">
        <v>12</v>
      </c>
      <c r="E30" s="11" t="n">
        <v>13</v>
      </c>
      <c r="F30" s="11" t="n">
        <v>12</v>
      </c>
      <c r="G30" s="11" t="n">
        <v>12</v>
      </c>
      <c r="H30" s="11" t="n">
        <v>12</v>
      </c>
      <c r="I30" s="11" t="n">
        <v>12</v>
      </c>
      <c r="J30" s="11" t="n">
        <v>12</v>
      </c>
      <c r="K30" s="11" t="n">
        <v>13</v>
      </c>
      <c r="L30" s="11" t="n">
        <v>13</v>
      </c>
      <c r="M30" s="11" t="n">
        <v>14</v>
      </c>
      <c r="N30" s="11" t="n">
        <v>15</v>
      </c>
    </row>
    <row r="31">
      <c r="A31" s="10" t="inlineStr">
        <is>
          <t>Excluded</t>
        </is>
      </c>
      <c r="B31" s="11" t="n">
        <v>3</v>
      </c>
      <c r="C31" s="11" t="inlineStr">
        <is>
          <t>—</t>
        </is>
      </c>
      <c r="D31" s="11" t="n">
        <v>4</v>
      </c>
      <c r="E31" s="11" t="n">
        <v>4</v>
      </c>
      <c r="F31" s="11" t="n">
        <v>4</v>
      </c>
      <c r="G31" s="11" t="n">
        <v>4</v>
      </c>
      <c r="H31" s="11" t="n">
        <v>3</v>
      </c>
      <c r="I31" s="11" t="n">
        <v>3</v>
      </c>
      <c r="J31" s="11" t="n">
        <v>2</v>
      </c>
      <c r="K31" s="11" t="n">
        <v>1</v>
      </c>
      <c r="L31" s="11" t="n">
        <v>1</v>
      </c>
      <c r="M31" s="11" t="n">
        <v>1</v>
      </c>
      <c r="N31" s="11" t="n">
        <v>1</v>
      </c>
    </row>
    <row r="32">
      <c r="A32" s="10" t="inlineStr">
        <is>
          <t>Assessed</t>
        </is>
      </c>
      <c r="B32" s="11" t="n">
        <v>7</v>
      </c>
      <c r="C32" s="11" t="inlineStr">
        <is>
          <t>—</t>
        </is>
      </c>
      <c r="D32" s="11" t="n">
        <v>8</v>
      </c>
      <c r="E32" s="11" t="n">
        <v>9</v>
      </c>
      <c r="F32" s="11" t="n">
        <v>8</v>
      </c>
      <c r="G32" s="11" t="n">
        <v>8</v>
      </c>
      <c r="H32" s="11" t="n">
        <v>9</v>
      </c>
      <c r="I32" s="11" t="n">
        <v>9</v>
      </c>
      <c r="J32" s="11" t="n">
        <v>11</v>
      </c>
      <c r="K32" s="11" t="n">
        <v>11</v>
      </c>
      <c r="L32" s="11" t="n">
        <v>12</v>
      </c>
      <c r="M32" s="11" t="n">
        <v>13</v>
      </c>
      <c r="N32" s="11" t="n">
        <v>13</v>
      </c>
    </row>
    <row r="33">
      <c r="A33" s="10" t="inlineStr">
        <is>
          <t>Without accommodations</t>
        </is>
      </c>
      <c r="B33" s="11" t="n">
        <v>5</v>
      </c>
      <c r="C33" s="11" t="inlineStr">
        <is>
          <t>—</t>
        </is>
      </c>
      <c r="D33" s="11" t="n">
        <v>5</v>
      </c>
      <c r="E33" s="11" t="n">
        <v>4</v>
      </c>
      <c r="F33" s="11" t="n">
        <v>3</v>
      </c>
      <c r="G33" s="11" t="n">
        <v>2</v>
      </c>
      <c r="H33" s="11" t="n">
        <v>2</v>
      </c>
      <c r="I33" s="11" t="n">
        <v>2</v>
      </c>
      <c r="J33" s="11" t="n">
        <v>1</v>
      </c>
      <c r="K33" s="11" t="n">
        <v>2</v>
      </c>
      <c r="L33" s="11" t="n">
        <v>3</v>
      </c>
      <c r="M33" s="11" t="n">
        <v>2</v>
      </c>
      <c r="N33" s="11" t="n">
        <v>2</v>
      </c>
    </row>
    <row r="34">
      <c r="A34" s="10" t="inlineStr">
        <is>
          <t>With accommodations</t>
        </is>
      </c>
      <c r="B34" s="11" t="n">
        <v>2</v>
      </c>
      <c r="C34" s="11" t="inlineStr">
        <is>
          <t>—</t>
        </is>
      </c>
      <c r="D34" s="11" t="n">
        <v>3</v>
      </c>
      <c r="E34" s="11" t="n">
        <v>5</v>
      </c>
      <c r="F34" s="11" t="n">
        <v>5</v>
      </c>
      <c r="G34" s="11" t="n">
        <v>6</v>
      </c>
      <c r="H34" s="11" t="n">
        <v>7</v>
      </c>
      <c r="I34" s="11" t="n">
        <v>7</v>
      </c>
      <c r="J34" s="11" t="n">
        <v>9</v>
      </c>
      <c r="K34" s="11" t="n">
        <v>10</v>
      </c>
      <c r="L34" s="11" t="n">
        <v>9</v>
      </c>
      <c r="M34" s="11" t="n">
        <v>10</v>
      </c>
      <c r="N34" s="11" t="n">
        <v>11</v>
      </c>
    </row>
    <row r="35">
      <c r="A35" s="44" t="inlineStr">
        <is>
          <t>EL</t>
        </is>
      </c>
      <c r="B35" s="9" t="n"/>
      <c r="C35" s="9" t="n"/>
      <c r="D35" s="9" t="n"/>
      <c r="E35" s="9" t="n"/>
      <c r="F35" s="9" t="n"/>
      <c r="G35" s="9" t="n"/>
      <c r="H35" s="9" t="n"/>
      <c r="I35" s="9" t="n"/>
      <c r="J35" s="9" t="n"/>
      <c r="K35" s="9" t="n"/>
      <c r="L35" s="9" t="n"/>
      <c r="M35" s="9" t="n"/>
      <c r="N35" s="9" t="n"/>
    </row>
    <row r="36">
      <c r="A36" s="45" t="inlineStr">
        <is>
          <t>Identified</t>
        </is>
      </c>
      <c r="B36" s="11" t="n">
        <v>3</v>
      </c>
      <c r="C36" s="11" t="inlineStr">
        <is>
          <t>—</t>
        </is>
      </c>
      <c r="D36" s="11" t="n">
        <v>6</v>
      </c>
      <c r="E36" s="11" t="n">
        <v>6</v>
      </c>
      <c r="F36" s="11" t="n">
        <v>6</v>
      </c>
      <c r="G36" s="11" t="n">
        <v>6</v>
      </c>
      <c r="H36" s="11" t="n">
        <v>6</v>
      </c>
      <c r="I36" s="11" t="n">
        <v>6</v>
      </c>
      <c r="J36" s="11" t="n">
        <v>5</v>
      </c>
      <c r="K36" s="11" t="n">
        <v>6</v>
      </c>
      <c r="L36" s="11" t="n">
        <v>7</v>
      </c>
      <c r="M36" s="11" t="n">
        <v>7</v>
      </c>
      <c r="N36" s="11" t="n">
        <v>9</v>
      </c>
    </row>
    <row r="37">
      <c r="A37" s="10" t="inlineStr">
        <is>
          <t>Excluded</t>
        </is>
      </c>
      <c r="B37" s="11" t="n">
        <v>1</v>
      </c>
      <c r="C37" s="11" t="inlineStr">
        <is>
          <t>—</t>
        </is>
      </c>
      <c r="D37" s="11" t="n">
        <v>2</v>
      </c>
      <c r="E37" s="11" t="n">
        <v>1</v>
      </c>
      <c r="F37" s="11" t="n">
        <v>1</v>
      </c>
      <c r="G37" s="11" t="n">
        <v>1</v>
      </c>
      <c r="H37" s="11" t="n">
        <v>1</v>
      </c>
      <c r="I37" s="11" t="n">
        <v>1</v>
      </c>
      <c r="J37" s="11" t="n">
        <v>1</v>
      </c>
      <c r="K37" s="11" t="n">
        <v>1</v>
      </c>
      <c r="L37" s="11" t="n">
        <v>1</v>
      </c>
      <c r="M37" s="11" t="n">
        <v>1</v>
      </c>
      <c r="N37" s="11" t="n">
        <v>1</v>
      </c>
    </row>
    <row r="38">
      <c r="A38" s="10" t="inlineStr">
        <is>
          <t>Assessed</t>
        </is>
      </c>
      <c r="B38" s="11" t="n">
        <v>2</v>
      </c>
      <c r="C38" s="11" t="inlineStr">
        <is>
          <t>—</t>
        </is>
      </c>
      <c r="D38" s="11" t="n">
        <v>4</v>
      </c>
      <c r="E38" s="11" t="n">
        <v>4</v>
      </c>
      <c r="F38" s="11" t="n">
        <v>5</v>
      </c>
      <c r="G38" s="11" t="n">
        <v>5</v>
      </c>
      <c r="H38" s="11" t="n">
        <v>5</v>
      </c>
      <c r="I38" s="11" t="n">
        <v>5</v>
      </c>
      <c r="J38" s="11" t="n">
        <v>5</v>
      </c>
      <c r="K38" s="11" t="n">
        <v>6</v>
      </c>
      <c r="L38" s="11" t="n">
        <v>6</v>
      </c>
      <c r="M38" s="11" t="n">
        <v>7</v>
      </c>
      <c r="N38" s="11" t="n">
        <v>9</v>
      </c>
    </row>
    <row r="39">
      <c r="A39" s="10" t="inlineStr">
        <is>
          <t>Without accommodations</t>
        </is>
      </c>
      <c r="B39" s="11" t="n">
        <v>2</v>
      </c>
      <c r="C39" s="11" t="inlineStr">
        <is>
          <t>—</t>
        </is>
      </c>
      <c r="D39" s="11" t="n">
        <v>4</v>
      </c>
      <c r="E39" s="11" t="n">
        <v>4</v>
      </c>
      <c r="F39" s="11" t="n">
        <v>4</v>
      </c>
      <c r="G39" s="11" t="n">
        <v>4</v>
      </c>
      <c r="H39" s="11" t="n">
        <v>3</v>
      </c>
      <c r="I39" s="11" t="n">
        <v>3</v>
      </c>
      <c r="J39" s="11" t="n">
        <v>2</v>
      </c>
      <c r="K39" s="11" t="n">
        <v>3</v>
      </c>
      <c r="L39" s="11" t="n">
        <v>3</v>
      </c>
      <c r="M39" s="11" t="n">
        <v>4</v>
      </c>
      <c r="N39" s="11" t="n">
        <v>5</v>
      </c>
    </row>
    <row r="40">
      <c r="A40" s="14" t="inlineStr">
        <is>
          <t>With accommodations</t>
        </is>
      </c>
      <c r="B40" s="15" t="inlineStr">
        <is>
          <t>#</t>
        </is>
      </c>
      <c r="C40" s="15" t="inlineStr">
        <is>
          <t>—</t>
        </is>
      </c>
      <c r="D40" s="15" t="inlineStr">
        <is>
          <t>#</t>
        </is>
      </c>
      <c r="E40" s="15" t="n">
        <v>1</v>
      </c>
      <c r="F40" s="15" t="n">
        <v>1</v>
      </c>
      <c r="G40" s="15" t="n">
        <v>1</v>
      </c>
      <c r="H40" s="15" t="n">
        <v>1</v>
      </c>
      <c r="I40" s="15" t="n">
        <v>2</v>
      </c>
      <c r="J40" s="15" t="n">
        <v>2</v>
      </c>
      <c r="K40" s="15" t="n">
        <v>3</v>
      </c>
      <c r="L40" s="15" t="n">
        <v>2</v>
      </c>
      <c r="M40" s="15" t="n">
        <v>3</v>
      </c>
      <c r="N40" s="15" t="n">
        <v>3</v>
      </c>
    </row>
    <row r="41">
      <c r="A41" s="16" t="inlineStr">
        <is>
          <t>— Not available.</t>
        </is>
      </c>
    </row>
    <row r="42">
      <c r="A42" s="16" t="inlineStr">
        <is>
          <t>#  Rounds to zero.</t>
        </is>
      </c>
    </row>
    <row r="43">
      <c r="A43"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44">
      <c r="A44" s="16" t="inlineStr">
        <is>
          <t>SOURCE: U.S. Department of Education, Institute of Education Sciences, National Center for Education Statistics, National Assessment of Educational Progress (NAEP), various years, 1998–2022 Reading Assessments.</t>
        </is>
      </c>
    </row>
  </sheetData>
  <mergeCells count="8">
    <mergeCell ref="A3:N3"/>
    <mergeCell ref="A4:N4"/>
    <mergeCell ref="A10:N10"/>
    <mergeCell ref="A16:N16"/>
    <mergeCell ref="A22:N22"/>
    <mergeCell ref="A23:N23"/>
    <mergeCell ref="A29:N29"/>
    <mergeCell ref="A35:N35"/>
  </mergeCells>
  <pageMargins left="0.75" right="0.75" top="1" bottom="1" header="0.5" footer="0.5"/>
</worksheet>
</file>

<file path=xl/worksheets/sheet17.xml><?xml version="1.0" encoding="utf-8"?>
<worksheet xmlns="http://schemas.openxmlformats.org/spreadsheetml/2006/main">
  <sheetPr>
    <outlinePr summaryBelow="1" summaryRight="1"/>
    <pageSetUpPr/>
  </sheetPr>
  <dimension ref="A1:E13"/>
  <sheetViews>
    <sheetView workbookViewId="0">
      <selection activeCell="A1" sqref="A1"/>
    </sheetView>
  </sheetViews>
  <sheetFormatPr baseColWidth="8" defaultRowHeight="15"/>
  <cols>
    <col width="43" customWidth="1" min="1" max="1"/>
    <col width="24" customWidth="1" min="2" max="2"/>
    <col width="24" customWidth="1" min="3" max="3"/>
    <col width="24" customWidth="1" min="4" max="4"/>
    <col width="24" customWidth="1" min="5" max="5"/>
  </cols>
  <sheetData>
    <row r="1">
      <c r="A1" s="2" t="inlineStr">
        <is>
          <t>Table A-16. Percentage of fourth- and eighth-grade students identified as students with disabilities (SD) and/or English learners (EL) excluded and assessed in NAEP reading, as a percentage of identified SD and/or EL students, by grade and SD/EL category: 2022</t>
        </is>
      </c>
    </row>
    <row r="2">
      <c r="A2" s="17" t="inlineStr">
        <is>
          <t>Grade and SD/EL category</t>
        </is>
      </c>
      <c r="B2" s="18" t="inlineStr">
        <is>
          <t>Percentage of identified SD and/or EL students</t>
        </is>
      </c>
      <c r="C2" s="19" t="n"/>
      <c r="D2" s="19" t="n"/>
      <c r="E2" s="19" t="n"/>
    </row>
    <row r="3" ht="29.544" customHeight="1">
      <c r="A3" s="6" t="n"/>
      <c r="B3" s="20" t="inlineStr">
        <is>
          <t>Excluded</t>
        </is>
      </c>
      <c r="C3" s="20" t="inlineStr">
        <is>
          <t>Assessed</t>
        </is>
      </c>
      <c r="D3" s="21" t="inlineStr">
        <is>
          <t>Assessed without accommodations</t>
        </is>
      </c>
      <c r="E3" s="21" t="inlineStr">
        <is>
          <t>Assessed with accommodations</t>
        </is>
      </c>
    </row>
    <row r="4">
      <c r="A4" s="8" t="inlineStr">
        <is>
          <t>Grade 4</t>
        </is>
      </c>
      <c r="B4" s="9" t="n"/>
      <c r="C4" s="9" t="n"/>
      <c r="D4" s="9" t="n"/>
      <c r="E4" s="9" t="n"/>
    </row>
    <row r="5">
      <c r="A5" s="26" t="inlineStr">
        <is>
          <t>SD and/or EL</t>
        </is>
      </c>
      <c r="B5" s="11" t="n">
        <v>7</v>
      </c>
      <c r="C5" s="11" t="n">
        <v>93</v>
      </c>
      <c r="D5" s="11" t="n">
        <v>41</v>
      </c>
      <c r="E5" s="11" t="n">
        <v>52</v>
      </c>
    </row>
    <row r="6">
      <c r="A6" s="26" t="inlineStr">
        <is>
          <t>SD</t>
        </is>
      </c>
      <c r="B6" s="11" t="n">
        <v>9</v>
      </c>
      <c r="C6" s="11" t="n">
        <v>91</v>
      </c>
      <c r="D6" s="11" t="n">
        <v>23</v>
      </c>
      <c r="E6" s="11" t="n">
        <v>68</v>
      </c>
    </row>
    <row r="7">
      <c r="A7" s="26" t="inlineStr">
        <is>
          <t>EL</t>
        </is>
      </c>
      <c r="B7" s="11" t="n">
        <v>5</v>
      </c>
      <c r="C7" s="11" t="n">
        <v>95</v>
      </c>
      <c r="D7" s="11" t="n">
        <v>59</v>
      </c>
      <c r="E7" s="11" t="n">
        <v>35</v>
      </c>
    </row>
    <row r="8">
      <c r="A8" s="12" t="inlineStr">
        <is>
          <t>Grade 8</t>
        </is>
      </c>
      <c r="B8" s="13" t="n"/>
      <c r="C8" s="13" t="n"/>
      <c r="D8" s="13" t="n"/>
      <c r="E8" s="13" t="n"/>
    </row>
    <row r="9">
      <c r="A9" s="26" t="inlineStr">
        <is>
          <t>SD and/or EL</t>
        </is>
      </c>
      <c r="B9" s="11" t="n">
        <v>8</v>
      </c>
      <c r="C9" s="11" t="n">
        <v>92</v>
      </c>
      <c r="D9" s="11" t="n">
        <v>33</v>
      </c>
      <c r="E9" s="11" t="n">
        <v>59</v>
      </c>
    </row>
    <row r="10">
      <c r="A10" s="26" t="inlineStr">
        <is>
          <t>SD</t>
        </is>
      </c>
      <c r="B10" s="11" t="n">
        <v>9</v>
      </c>
      <c r="C10" s="11" t="n">
        <v>91</v>
      </c>
      <c r="D10" s="11" t="n">
        <v>16</v>
      </c>
      <c r="E10" s="11" t="n">
        <v>75</v>
      </c>
    </row>
    <row r="11">
      <c r="A11" s="28" t="inlineStr">
        <is>
          <t>EL</t>
        </is>
      </c>
      <c r="B11" s="15" t="n">
        <v>7</v>
      </c>
      <c r="C11" s="15" t="n">
        <v>93</v>
      </c>
      <c r="D11" s="15" t="n">
        <v>58</v>
      </c>
      <c r="E11" s="15" t="n">
        <v>35</v>
      </c>
    </row>
    <row r="12">
      <c r="A12"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13">
      <c r="A13" s="16" t="inlineStr">
        <is>
          <t>SOURCE: U.S. Department of Education, Institute of Education Sciences, National Center for Education Statistics, National Assessment of Educational Progress (NAEP), 2022 Reading Assessment.</t>
        </is>
      </c>
    </row>
  </sheetData>
  <mergeCells count="4">
    <mergeCell ref="A2:A3"/>
    <mergeCell ref="B2:E2"/>
    <mergeCell ref="A4:E4"/>
    <mergeCell ref="A8:E8"/>
  </mergeCells>
  <pageMargins left="0.75" right="0.75" top="1" bottom="1" header="0.5" footer="0.5"/>
</worksheet>
</file>

<file path=xl/worksheets/sheet18.xml><?xml version="1.0" encoding="utf-8"?>
<worksheet xmlns="http://schemas.openxmlformats.org/spreadsheetml/2006/main">
  <sheetPr>
    <outlinePr summaryBelow="1" summaryRight="1"/>
    <pageSetUpPr/>
  </sheetPr>
  <dimension ref="A1:J60"/>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s>
  <sheetData>
    <row r="1">
      <c r="A1" s="2" t="inlineStr">
        <is>
          <t>Table A-17. Percentage of fourth-grade public school students identified as students with disabilities and/or English learners excluded and assessed in NAEP reading when accommodations were not permitted, by state/jurisdiction: 1992, 1994, and 1998</t>
        </is>
      </c>
    </row>
    <row r="2">
      <c r="A2" s="17" t="inlineStr">
        <is>
          <t>State/jurisdiction</t>
        </is>
      </c>
      <c r="B2" s="18" t="n">
        <v>1992</v>
      </c>
      <c r="C2" s="19" t="n"/>
      <c r="D2" s="19" t="n"/>
      <c r="E2" s="18" t="n">
        <v>1994</v>
      </c>
      <c r="F2" s="19" t="n"/>
      <c r="G2" s="19" t="n"/>
      <c r="H2" s="18" t="n">
        <v>1998</v>
      </c>
      <c r="I2" s="19" t="n"/>
      <c r="J2" s="19" t="n"/>
    </row>
    <row r="3">
      <c r="A3" s="6" t="n"/>
      <c r="B3" s="20" t="inlineStr">
        <is>
          <t>Identified</t>
        </is>
      </c>
      <c r="C3" s="21" t="inlineStr">
        <is>
          <t>Excluded</t>
        </is>
      </c>
      <c r="D3" s="21" t="inlineStr">
        <is>
          <t>Assessed</t>
        </is>
      </c>
      <c r="E3" s="22" t="inlineStr">
        <is>
          <t>Identified</t>
        </is>
      </c>
      <c r="F3" s="20" t="inlineStr">
        <is>
          <t>Excluded</t>
        </is>
      </c>
      <c r="G3" s="21" t="inlineStr">
        <is>
          <t>Assessed</t>
        </is>
      </c>
      <c r="H3" s="22" t="inlineStr">
        <is>
          <t>Identified</t>
        </is>
      </c>
      <c r="I3" s="21" t="inlineStr">
        <is>
          <t>Excluded</t>
        </is>
      </c>
      <c r="J3" s="21" t="inlineStr">
        <is>
          <t>Assessed</t>
        </is>
      </c>
    </row>
    <row r="4">
      <c r="A4" s="10" t="inlineStr">
        <is>
          <t>Nation (public)</t>
        </is>
      </c>
      <c r="B4" s="11" t="n">
        <v>11</v>
      </c>
      <c r="C4" s="11" t="n">
        <v>6</v>
      </c>
      <c r="D4" s="11" t="n">
        <v>4</v>
      </c>
      <c r="E4" s="27" t="n">
        <v>14</v>
      </c>
      <c r="F4" s="11" t="n">
        <v>6</v>
      </c>
      <c r="G4" s="11" t="n">
        <v>8</v>
      </c>
      <c r="H4" s="27" t="n">
        <v>17</v>
      </c>
      <c r="I4" s="11" t="n">
        <v>10</v>
      </c>
      <c r="J4" s="11" t="n">
        <v>7</v>
      </c>
    </row>
    <row r="5">
      <c r="A5" s="25" t="inlineStr">
        <is>
          <t>Alabama</t>
        </is>
      </c>
      <c r="B5" s="11" t="n">
        <v>10</v>
      </c>
      <c r="C5" s="11" t="n">
        <v>6</v>
      </c>
      <c r="D5" s="11" t="n">
        <v>4</v>
      </c>
      <c r="E5" s="27" t="n">
        <v>11</v>
      </c>
      <c r="F5" s="11" t="n">
        <v>5</v>
      </c>
      <c r="G5" s="11" t="n">
        <v>5</v>
      </c>
      <c r="H5" s="27" t="n">
        <v>13</v>
      </c>
      <c r="I5" s="11" t="n">
        <v>8</v>
      </c>
      <c r="J5" s="11" t="n">
        <v>5</v>
      </c>
    </row>
    <row r="6">
      <c r="A6" s="25" t="inlineStr">
        <is>
          <t>Alaska</t>
        </is>
      </c>
      <c r="B6" s="11" t="inlineStr">
        <is>
          <t>—</t>
        </is>
      </c>
      <c r="C6" s="11" t="inlineStr">
        <is>
          <t>—</t>
        </is>
      </c>
      <c r="D6" s="11" t="inlineStr">
        <is>
          <t>—</t>
        </is>
      </c>
      <c r="E6" s="27" t="inlineStr">
        <is>
          <t>—</t>
        </is>
      </c>
      <c r="F6" s="11" t="inlineStr">
        <is>
          <t>—</t>
        </is>
      </c>
      <c r="G6" s="11" t="inlineStr">
        <is>
          <t>—</t>
        </is>
      </c>
      <c r="H6" s="27" t="inlineStr">
        <is>
          <t>—</t>
        </is>
      </c>
      <c r="I6" s="11" t="inlineStr">
        <is>
          <t>—</t>
        </is>
      </c>
      <c r="J6" s="11" t="inlineStr">
        <is>
          <t>—</t>
        </is>
      </c>
    </row>
    <row r="7">
      <c r="A7" s="25" t="inlineStr">
        <is>
          <t>Arizona</t>
        </is>
      </c>
      <c r="B7" s="11" t="n">
        <v>16</v>
      </c>
      <c r="C7" s="11" t="n">
        <v>7</v>
      </c>
      <c r="D7" s="11" t="n">
        <v>9</v>
      </c>
      <c r="E7" s="27" t="n">
        <v>21</v>
      </c>
      <c r="F7" s="11" t="n">
        <v>7</v>
      </c>
      <c r="G7" s="11" t="n">
        <v>14</v>
      </c>
      <c r="H7" s="27" t="n">
        <v>22</v>
      </c>
      <c r="I7" s="11" t="n">
        <v>10</v>
      </c>
      <c r="J7" s="11" t="n">
        <v>12</v>
      </c>
    </row>
    <row r="8">
      <c r="A8" s="25" t="inlineStr">
        <is>
          <t>Arkansas</t>
        </is>
      </c>
      <c r="B8" s="11" t="n">
        <v>11</v>
      </c>
      <c r="C8" s="11" t="n">
        <v>5</v>
      </c>
      <c r="D8" s="11" t="n">
        <v>6</v>
      </c>
      <c r="E8" s="27" t="n">
        <v>12</v>
      </c>
      <c r="F8" s="11" t="n">
        <v>6</v>
      </c>
      <c r="G8" s="11" t="n">
        <v>6</v>
      </c>
      <c r="H8" s="27" t="n">
        <v>11</v>
      </c>
      <c r="I8" s="11" t="n">
        <v>5</v>
      </c>
      <c r="J8" s="11" t="n">
        <v>6</v>
      </c>
    </row>
    <row r="9">
      <c r="A9" s="25" t="inlineStr">
        <is>
          <t>California</t>
        </is>
      </c>
      <c r="B9" s="11" t="n">
        <v>28</v>
      </c>
      <c r="C9" s="11" t="n">
        <v>14</v>
      </c>
      <c r="D9" s="11" t="n">
        <v>13</v>
      </c>
      <c r="E9" s="27" t="n">
        <v>31</v>
      </c>
      <c r="F9" s="11" t="n">
        <v>12</v>
      </c>
      <c r="G9" s="11" t="n">
        <v>18</v>
      </c>
      <c r="H9" s="27" t="n">
        <v>31</v>
      </c>
      <c r="I9" s="11" t="n">
        <v>15</v>
      </c>
      <c r="J9" s="11" t="n">
        <v>15</v>
      </c>
    </row>
    <row r="10">
      <c r="A10" s="25" t="inlineStr">
        <is>
          <t>Colorado</t>
        </is>
      </c>
      <c r="B10" s="11" t="n">
        <v>11</v>
      </c>
      <c r="C10" s="11" t="n">
        <v>6</v>
      </c>
      <c r="D10" s="11" t="n">
        <v>4</v>
      </c>
      <c r="E10" s="27" t="n">
        <v>15</v>
      </c>
      <c r="F10" s="11" t="n">
        <v>7</v>
      </c>
      <c r="G10" s="11" t="n">
        <v>8</v>
      </c>
      <c r="H10" s="27" t="n">
        <v>15</v>
      </c>
      <c r="I10" s="11" t="n">
        <v>7</v>
      </c>
      <c r="J10" s="11" t="n">
        <v>8</v>
      </c>
    </row>
    <row r="11">
      <c r="A11" s="25" t="inlineStr">
        <is>
          <t>Connecticut</t>
        </is>
      </c>
      <c r="B11" s="11" t="n">
        <v>15</v>
      </c>
      <c r="C11" s="11" t="n">
        <v>7</v>
      </c>
      <c r="D11" s="11" t="n">
        <v>8</v>
      </c>
      <c r="E11" s="27" t="n">
        <v>17</v>
      </c>
      <c r="F11" s="11" t="n">
        <v>8</v>
      </c>
      <c r="G11" s="11" t="n">
        <v>8</v>
      </c>
      <c r="H11" s="27" t="n">
        <v>18</v>
      </c>
      <c r="I11" s="11" t="n">
        <v>13</v>
      </c>
      <c r="J11" s="11" t="n">
        <v>6</v>
      </c>
    </row>
    <row r="12">
      <c r="A12" s="25" t="inlineStr">
        <is>
          <t>Delaware</t>
        </is>
      </c>
      <c r="B12" s="11" t="n">
        <v>12</v>
      </c>
      <c r="C12" s="11" t="n">
        <v>6</v>
      </c>
      <c r="D12" s="11" t="n">
        <v>6</v>
      </c>
      <c r="E12" s="27" t="n">
        <v>15</v>
      </c>
      <c r="F12" s="11" t="n">
        <v>6</v>
      </c>
      <c r="G12" s="11" t="n">
        <v>9</v>
      </c>
      <c r="H12" s="27" t="n">
        <v>16</v>
      </c>
      <c r="I12" s="11" t="n">
        <v>7</v>
      </c>
      <c r="J12" s="11" t="n">
        <v>9</v>
      </c>
    </row>
    <row r="13">
      <c r="A13" s="25" t="inlineStr">
        <is>
          <t>Florida</t>
        </is>
      </c>
      <c r="B13" s="11" t="n">
        <v>17</v>
      </c>
      <c r="C13" s="11" t="n">
        <v>9</v>
      </c>
      <c r="D13" s="11" t="n">
        <v>8</v>
      </c>
      <c r="E13" s="27" t="n">
        <v>22</v>
      </c>
      <c r="F13" s="11" t="n">
        <v>10</v>
      </c>
      <c r="G13" s="11" t="n">
        <v>11</v>
      </c>
      <c r="H13" s="27" t="n">
        <v>18</v>
      </c>
      <c r="I13" s="11" t="n">
        <v>9</v>
      </c>
      <c r="J13" s="11" t="n">
        <v>9</v>
      </c>
    </row>
    <row r="14">
      <c r="A14" s="25" t="inlineStr">
        <is>
          <t>Georgia</t>
        </is>
      </c>
      <c r="B14" s="11" t="n">
        <v>9</v>
      </c>
      <c r="C14" s="11" t="n">
        <v>5</v>
      </c>
      <c r="D14" s="11" t="n">
        <v>4</v>
      </c>
      <c r="E14" s="27" t="n">
        <v>11</v>
      </c>
      <c r="F14" s="11" t="n">
        <v>5</v>
      </c>
      <c r="G14" s="11" t="n">
        <v>5</v>
      </c>
      <c r="H14" s="27" t="n">
        <v>11</v>
      </c>
      <c r="I14" s="11" t="n">
        <v>7</v>
      </c>
      <c r="J14" s="11" t="n">
        <v>4</v>
      </c>
    </row>
    <row r="15">
      <c r="A15" s="25" t="inlineStr">
        <is>
          <t>Hawaii</t>
        </is>
      </c>
      <c r="B15" s="11" t="n">
        <v>13</v>
      </c>
      <c r="C15" s="11" t="n">
        <v>6</v>
      </c>
      <c r="D15" s="11" t="n">
        <v>8</v>
      </c>
      <c r="E15" s="27" t="n">
        <v>12</v>
      </c>
      <c r="F15" s="11" t="n">
        <v>5</v>
      </c>
      <c r="G15" s="11" t="n">
        <v>7</v>
      </c>
      <c r="H15" s="27" t="n">
        <v>15</v>
      </c>
      <c r="I15" s="11" t="n">
        <v>5</v>
      </c>
      <c r="J15" s="11" t="n">
        <v>10</v>
      </c>
    </row>
    <row r="16">
      <c r="A16" s="25" t="inlineStr">
        <is>
          <t>Idaho</t>
        </is>
      </c>
      <c r="B16" s="11" t="n">
        <v>9</v>
      </c>
      <c r="C16" s="11" t="n">
        <v>4</v>
      </c>
      <c r="D16" s="11" t="n">
        <v>5</v>
      </c>
      <c r="E16" s="27" t="n">
        <v>12</v>
      </c>
      <c r="F16" s="11" t="n">
        <v>5</v>
      </c>
      <c r="G16" s="11" t="n">
        <v>7</v>
      </c>
      <c r="H16" s="27" t="inlineStr">
        <is>
          <t>—</t>
        </is>
      </c>
      <c r="I16" s="11" t="inlineStr">
        <is>
          <t>—</t>
        </is>
      </c>
      <c r="J16" s="11" t="inlineStr">
        <is>
          <t>—</t>
        </is>
      </c>
    </row>
    <row r="17">
      <c r="A17" s="25" t="inlineStr">
        <is>
          <t>Illinois</t>
        </is>
      </c>
      <c r="B17" s="11" t="inlineStr">
        <is>
          <t>—</t>
        </is>
      </c>
      <c r="C17" s="11" t="inlineStr">
        <is>
          <t>—</t>
        </is>
      </c>
      <c r="D17" s="11" t="inlineStr">
        <is>
          <t>—</t>
        </is>
      </c>
      <c r="E17" s="27" t="inlineStr">
        <is>
          <t>—</t>
        </is>
      </c>
      <c r="F17" s="11" t="inlineStr">
        <is>
          <t>—</t>
        </is>
      </c>
      <c r="G17" s="11" t="inlineStr">
        <is>
          <t>—</t>
        </is>
      </c>
      <c r="H17" s="27" t="n">
        <v>14</v>
      </c>
      <c r="I17" s="11" t="n">
        <v>10</v>
      </c>
      <c r="J17" s="11" t="n">
        <v>5</v>
      </c>
    </row>
    <row r="18">
      <c r="A18" s="25" t="inlineStr">
        <is>
          <t>Indiana</t>
        </is>
      </c>
      <c r="B18" s="11" t="n">
        <v>8</v>
      </c>
      <c r="C18" s="11" t="n">
        <v>4</v>
      </c>
      <c r="D18" s="11" t="n">
        <v>3</v>
      </c>
      <c r="E18" s="27" t="n">
        <v>11</v>
      </c>
      <c r="F18" s="11" t="n">
        <v>5</v>
      </c>
      <c r="G18" s="11" t="n">
        <v>6</v>
      </c>
      <c r="H18" s="27" t="inlineStr">
        <is>
          <t>—</t>
        </is>
      </c>
      <c r="I18" s="11" t="inlineStr">
        <is>
          <t>—</t>
        </is>
      </c>
      <c r="J18" s="11" t="inlineStr">
        <is>
          <t>—</t>
        </is>
      </c>
    </row>
    <row r="19">
      <c r="A19" s="25" t="inlineStr">
        <is>
          <t>Iowa</t>
        </is>
      </c>
      <c r="B19" s="11" t="n">
        <v>9</v>
      </c>
      <c r="C19" s="11" t="n">
        <v>4</v>
      </c>
      <c r="D19" s="11" t="n">
        <v>6</v>
      </c>
      <c r="E19" s="27" t="n">
        <v>11</v>
      </c>
      <c r="F19" s="11" t="n">
        <v>5</v>
      </c>
      <c r="G19" s="11" t="n">
        <v>6</v>
      </c>
      <c r="H19" s="27" t="n">
        <v>15</v>
      </c>
      <c r="I19" s="11" t="n">
        <v>8</v>
      </c>
      <c r="J19" s="11" t="n">
        <v>7</v>
      </c>
    </row>
    <row r="20">
      <c r="A20" s="25" t="inlineStr">
        <is>
          <t>Kansas</t>
        </is>
      </c>
      <c r="B20" s="11" t="inlineStr">
        <is>
          <t>—</t>
        </is>
      </c>
      <c r="C20" s="11" t="inlineStr">
        <is>
          <t>—</t>
        </is>
      </c>
      <c r="D20" s="11" t="inlineStr">
        <is>
          <t>—</t>
        </is>
      </c>
      <c r="E20" s="27" t="inlineStr">
        <is>
          <t>—</t>
        </is>
      </c>
      <c r="F20" s="11" t="inlineStr">
        <is>
          <t>—</t>
        </is>
      </c>
      <c r="G20" s="11" t="inlineStr">
        <is>
          <t>—</t>
        </is>
      </c>
      <c r="H20" s="27" t="n">
        <v>12</v>
      </c>
      <c r="I20" s="11" t="n">
        <v>6</v>
      </c>
      <c r="J20" s="11" t="n">
        <v>7</v>
      </c>
    </row>
    <row r="21">
      <c r="A21" s="25" t="inlineStr">
        <is>
          <t>Kentucky</t>
        </is>
      </c>
      <c r="B21" s="11" t="n">
        <v>8</v>
      </c>
      <c r="C21" s="11" t="n">
        <v>4</v>
      </c>
      <c r="D21" s="11" t="n">
        <v>4</v>
      </c>
      <c r="E21" s="27" t="n">
        <v>8</v>
      </c>
      <c r="F21" s="11" t="n">
        <v>4</v>
      </c>
      <c r="G21" s="11" t="n">
        <v>4</v>
      </c>
      <c r="H21" s="27" t="n">
        <v>13</v>
      </c>
      <c r="I21" s="11" t="n">
        <v>9</v>
      </c>
      <c r="J21" s="11" t="n">
        <v>4</v>
      </c>
    </row>
    <row r="22">
      <c r="A22" s="25" t="inlineStr">
        <is>
          <t>Louisiana</t>
        </is>
      </c>
      <c r="B22" s="11" t="n">
        <v>8</v>
      </c>
      <c r="C22" s="11" t="n">
        <v>4</v>
      </c>
      <c r="D22" s="11" t="n">
        <v>4</v>
      </c>
      <c r="E22" s="27" t="n">
        <v>11</v>
      </c>
      <c r="F22" s="11" t="n">
        <v>6</v>
      </c>
      <c r="G22" s="11" t="n">
        <v>5</v>
      </c>
      <c r="H22" s="27" t="n">
        <v>15</v>
      </c>
      <c r="I22" s="11" t="n">
        <v>12</v>
      </c>
      <c r="J22" s="11" t="n">
        <v>3</v>
      </c>
    </row>
    <row r="23">
      <c r="A23" s="25" t="inlineStr">
        <is>
          <t>Maine</t>
        </is>
      </c>
      <c r="B23" s="11" t="n">
        <v>12</v>
      </c>
      <c r="C23" s="11" t="n">
        <v>5</v>
      </c>
      <c r="D23" s="11" t="n">
        <v>6</v>
      </c>
      <c r="E23" s="27" t="n">
        <v>17</v>
      </c>
      <c r="F23" s="11" t="n">
        <v>10</v>
      </c>
      <c r="G23" s="11" t="n">
        <v>7</v>
      </c>
      <c r="H23" s="27" t="n">
        <v>15</v>
      </c>
      <c r="I23" s="11" t="n">
        <v>8</v>
      </c>
      <c r="J23" s="11" t="n">
        <v>7</v>
      </c>
    </row>
    <row r="24">
      <c r="A24" s="25" t="inlineStr">
        <is>
          <t>Maryland</t>
        </is>
      </c>
      <c r="B24" s="11" t="n">
        <v>14</v>
      </c>
      <c r="C24" s="11" t="n">
        <v>7</v>
      </c>
      <c r="D24" s="11" t="n">
        <v>7</v>
      </c>
      <c r="E24" s="27" t="n">
        <v>15</v>
      </c>
      <c r="F24" s="11" t="n">
        <v>7</v>
      </c>
      <c r="G24" s="11" t="n">
        <v>8</v>
      </c>
      <c r="H24" s="27" t="n">
        <v>13</v>
      </c>
      <c r="I24" s="11" t="n">
        <v>10</v>
      </c>
      <c r="J24" s="11" t="n">
        <v>3</v>
      </c>
    </row>
    <row r="25">
      <c r="A25" s="25" t="inlineStr">
        <is>
          <t>Massachusetts</t>
        </is>
      </c>
      <c r="B25" s="11" t="n">
        <v>17</v>
      </c>
      <c r="C25" s="11" t="n">
        <v>7</v>
      </c>
      <c r="D25" s="11" t="n">
        <v>10</v>
      </c>
      <c r="E25" s="27" t="n">
        <v>18</v>
      </c>
      <c r="F25" s="11" t="n">
        <v>8</v>
      </c>
      <c r="G25" s="11" t="n">
        <v>10</v>
      </c>
      <c r="H25" s="27" t="n">
        <v>19</v>
      </c>
      <c r="I25" s="11" t="n">
        <v>8</v>
      </c>
      <c r="J25" s="11" t="n">
        <v>11</v>
      </c>
    </row>
    <row r="26">
      <c r="A26" s="25" t="inlineStr">
        <is>
          <t>Michigan</t>
        </is>
      </c>
      <c r="B26" s="11" t="n">
        <v>7</v>
      </c>
      <c r="C26" s="11" t="n">
        <v>5</v>
      </c>
      <c r="D26" s="11" t="n">
        <v>2</v>
      </c>
      <c r="E26" s="27" t="n">
        <v>10</v>
      </c>
      <c r="F26" s="11" t="n">
        <v>6</v>
      </c>
      <c r="G26" s="11" t="n">
        <v>4</v>
      </c>
      <c r="H26" s="27" t="n">
        <v>10</v>
      </c>
      <c r="I26" s="11" t="n">
        <v>7</v>
      </c>
      <c r="J26" s="11" t="n">
        <v>3</v>
      </c>
    </row>
    <row r="27">
      <c r="A27" s="25" t="inlineStr">
        <is>
          <t>Minnesota</t>
        </is>
      </c>
      <c r="B27" s="11" t="n">
        <v>10</v>
      </c>
      <c r="C27" s="11" t="n">
        <v>4</v>
      </c>
      <c r="D27" s="11" t="n">
        <v>6</v>
      </c>
      <c r="E27" s="27" t="n">
        <v>12</v>
      </c>
      <c r="F27" s="11" t="n">
        <v>4</v>
      </c>
      <c r="G27" s="11" t="n">
        <v>8</v>
      </c>
      <c r="H27" s="27" t="n">
        <v>15</v>
      </c>
      <c r="I27" s="11" t="n">
        <v>4</v>
      </c>
      <c r="J27" s="11" t="n">
        <v>11</v>
      </c>
    </row>
    <row r="28">
      <c r="A28" s="25" t="inlineStr">
        <is>
          <t>Mississippi</t>
        </is>
      </c>
      <c r="B28" s="11" t="n">
        <v>7</v>
      </c>
      <c r="C28" s="11" t="n">
        <v>5</v>
      </c>
      <c r="D28" s="11" t="n">
        <v>2</v>
      </c>
      <c r="E28" s="27" t="n">
        <v>9</v>
      </c>
      <c r="F28" s="11" t="n">
        <v>6</v>
      </c>
      <c r="G28" s="11" t="n">
        <v>4</v>
      </c>
      <c r="H28" s="27" t="n">
        <v>7</v>
      </c>
      <c r="I28" s="11" t="n">
        <v>4</v>
      </c>
      <c r="J28" s="11" t="n">
        <v>3</v>
      </c>
    </row>
    <row r="29">
      <c r="A29" s="25" t="inlineStr">
        <is>
          <t>Missouri</t>
        </is>
      </c>
      <c r="B29" s="11" t="n">
        <v>11</v>
      </c>
      <c r="C29" s="11" t="n">
        <v>5</v>
      </c>
      <c r="D29" s="11" t="n">
        <v>6</v>
      </c>
      <c r="E29" s="27" t="n">
        <v>12</v>
      </c>
      <c r="F29" s="11" t="n">
        <v>5</v>
      </c>
      <c r="G29" s="11" t="n">
        <v>7</v>
      </c>
      <c r="H29" s="27" t="n">
        <v>14</v>
      </c>
      <c r="I29" s="11" t="n">
        <v>7</v>
      </c>
      <c r="J29" s="11" t="n">
        <v>7</v>
      </c>
    </row>
    <row r="30">
      <c r="A30" s="25" t="inlineStr">
        <is>
          <t>Montana</t>
        </is>
      </c>
      <c r="B30" s="11" t="inlineStr">
        <is>
          <t>—</t>
        </is>
      </c>
      <c r="C30" s="11" t="inlineStr">
        <is>
          <t>—</t>
        </is>
      </c>
      <c r="D30" s="11" t="inlineStr">
        <is>
          <t>—</t>
        </is>
      </c>
      <c r="E30" s="27" t="n">
        <v>11</v>
      </c>
      <c r="F30" s="11" t="n">
        <v>4</v>
      </c>
      <c r="G30" s="11" t="n">
        <v>8</v>
      </c>
      <c r="H30" s="27" t="n">
        <v>10</v>
      </c>
      <c r="I30" s="11" t="n">
        <v>4</v>
      </c>
      <c r="J30" s="11" t="n">
        <v>6</v>
      </c>
    </row>
    <row r="31">
      <c r="A31" s="25" t="inlineStr">
        <is>
          <t>Nebraska</t>
        </is>
      </c>
      <c r="B31" s="11" t="n">
        <v>13</v>
      </c>
      <c r="C31" s="11" t="n">
        <v>4</v>
      </c>
      <c r="D31" s="11" t="n">
        <v>9</v>
      </c>
      <c r="E31" s="27" t="n">
        <v>16</v>
      </c>
      <c r="F31" s="11" t="n">
        <v>4</v>
      </c>
      <c r="G31" s="11" t="n">
        <v>12</v>
      </c>
      <c r="H31" s="27" t="inlineStr">
        <is>
          <t>—</t>
        </is>
      </c>
      <c r="I31" s="11" t="inlineStr">
        <is>
          <t>—</t>
        </is>
      </c>
      <c r="J31" s="11" t="inlineStr">
        <is>
          <t>—</t>
        </is>
      </c>
    </row>
    <row r="32">
      <c r="A32" s="25" t="inlineStr">
        <is>
          <t>Nevada</t>
        </is>
      </c>
      <c r="B32" s="11" t="inlineStr">
        <is>
          <t>—</t>
        </is>
      </c>
      <c r="C32" s="11" t="inlineStr">
        <is>
          <t>—</t>
        </is>
      </c>
      <c r="D32" s="11" t="inlineStr">
        <is>
          <t>—</t>
        </is>
      </c>
      <c r="E32" s="27" t="inlineStr">
        <is>
          <t>—</t>
        </is>
      </c>
      <c r="F32" s="11" t="inlineStr">
        <is>
          <t>—</t>
        </is>
      </c>
      <c r="G32" s="11" t="inlineStr">
        <is>
          <t>—</t>
        </is>
      </c>
      <c r="H32" s="27" t="n">
        <v>20</v>
      </c>
      <c r="I32" s="11" t="n">
        <v>12</v>
      </c>
      <c r="J32" s="11" t="n">
        <v>7</v>
      </c>
    </row>
    <row r="33">
      <c r="A33" s="25" t="inlineStr">
        <is>
          <t>New Hampshire</t>
        </is>
      </c>
      <c r="B33" s="11" t="n">
        <v>12</v>
      </c>
      <c r="C33" s="11" t="n">
        <v>4</v>
      </c>
      <c r="D33" s="11" t="n">
        <v>7</v>
      </c>
      <c r="E33" s="27" t="n">
        <v>15</v>
      </c>
      <c r="F33" s="11" t="n">
        <v>6</v>
      </c>
      <c r="G33" s="11" t="n">
        <v>9</v>
      </c>
      <c r="H33" s="27" t="n">
        <v>14</v>
      </c>
      <c r="I33" s="11" t="n">
        <v>5</v>
      </c>
      <c r="J33" s="11" t="n">
        <v>9</v>
      </c>
    </row>
    <row r="34">
      <c r="A34" s="25" t="inlineStr">
        <is>
          <t>New Jersey</t>
        </is>
      </c>
      <c r="B34" s="11" t="n">
        <v>10</v>
      </c>
      <c r="C34" s="11" t="n">
        <v>6</v>
      </c>
      <c r="D34" s="11" t="n">
        <v>5</v>
      </c>
      <c r="E34" s="27" t="n">
        <v>12</v>
      </c>
      <c r="F34" s="11" t="n">
        <v>6</v>
      </c>
      <c r="G34" s="11" t="n">
        <v>6</v>
      </c>
      <c r="H34" s="27" t="inlineStr">
        <is>
          <t>—</t>
        </is>
      </c>
      <c r="I34" s="11" t="inlineStr">
        <is>
          <t>—</t>
        </is>
      </c>
      <c r="J34" s="11" t="inlineStr">
        <is>
          <t>—</t>
        </is>
      </c>
    </row>
    <row r="35">
      <c r="A35" s="25" t="inlineStr">
        <is>
          <t>New Mexico</t>
        </is>
      </c>
      <c r="B35" s="11" t="n">
        <v>13</v>
      </c>
      <c r="C35" s="11" t="n">
        <v>8</v>
      </c>
      <c r="D35" s="11" t="n">
        <v>6</v>
      </c>
      <c r="E35" s="27" t="n">
        <v>18</v>
      </c>
      <c r="F35" s="11" t="n">
        <v>8</v>
      </c>
      <c r="G35" s="11" t="n">
        <v>10</v>
      </c>
      <c r="H35" s="27" t="n">
        <v>28</v>
      </c>
      <c r="I35" s="11" t="n">
        <v>11</v>
      </c>
      <c r="J35" s="11" t="n">
        <v>16</v>
      </c>
    </row>
    <row r="36">
      <c r="A36" s="25" t="inlineStr">
        <is>
          <t>New York</t>
        </is>
      </c>
      <c r="B36" s="11" t="n">
        <v>13</v>
      </c>
      <c r="C36" s="11" t="n">
        <v>6</v>
      </c>
      <c r="D36" s="11" t="n">
        <v>7</v>
      </c>
      <c r="E36" s="27" t="n">
        <v>15</v>
      </c>
      <c r="F36" s="11" t="n">
        <v>8</v>
      </c>
      <c r="G36" s="11" t="n">
        <v>7</v>
      </c>
      <c r="H36" s="27" t="n">
        <v>14</v>
      </c>
      <c r="I36" s="11" t="n">
        <v>9</v>
      </c>
      <c r="J36" s="11" t="n">
        <v>5</v>
      </c>
    </row>
    <row r="37">
      <c r="A37" s="25" t="inlineStr">
        <is>
          <t>North Carolina</t>
        </is>
      </c>
      <c r="B37" s="11" t="n">
        <v>12</v>
      </c>
      <c r="C37" s="11" t="n">
        <v>4</v>
      </c>
      <c r="D37" s="11" t="n">
        <v>7</v>
      </c>
      <c r="E37" s="27" t="n">
        <v>14</v>
      </c>
      <c r="F37" s="11" t="n">
        <v>5</v>
      </c>
      <c r="G37" s="11" t="n">
        <v>9</v>
      </c>
      <c r="H37" s="27" t="n">
        <v>15</v>
      </c>
      <c r="I37" s="11" t="n">
        <v>10</v>
      </c>
      <c r="J37" s="11" t="n">
        <v>5</v>
      </c>
    </row>
    <row r="38">
      <c r="A38" s="25" t="inlineStr">
        <is>
          <t>North Dakota</t>
        </is>
      </c>
      <c r="B38" s="11" t="n">
        <v>10</v>
      </c>
      <c r="C38" s="11" t="n">
        <v>2</v>
      </c>
      <c r="D38" s="11" t="n">
        <v>8</v>
      </c>
      <c r="E38" s="27" t="n">
        <v>10</v>
      </c>
      <c r="F38" s="11" t="n">
        <v>2</v>
      </c>
      <c r="G38" s="11" t="n">
        <v>8</v>
      </c>
      <c r="H38" s="27" t="inlineStr">
        <is>
          <t>—</t>
        </is>
      </c>
      <c r="I38" s="11" t="inlineStr">
        <is>
          <t>—</t>
        </is>
      </c>
      <c r="J38" s="11" t="inlineStr">
        <is>
          <t>—</t>
        </is>
      </c>
    </row>
    <row r="39">
      <c r="A39" s="25" t="inlineStr">
        <is>
          <t>Ohio</t>
        </is>
      </c>
      <c r="B39" s="11" t="n">
        <v>10</v>
      </c>
      <c r="C39" s="11" t="n">
        <v>6</v>
      </c>
      <c r="D39" s="11" t="n">
        <v>4</v>
      </c>
      <c r="E39" s="27" t="inlineStr">
        <is>
          <t>—</t>
        </is>
      </c>
      <c r="F39" s="11" t="inlineStr">
        <is>
          <t>—</t>
        </is>
      </c>
      <c r="G39" s="11" t="inlineStr">
        <is>
          <t>—</t>
        </is>
      </c>
      <c r="H39" s="27" t="inlineStr">
        <is>
          <t>—</t>
        </is>
      </c>
      <c r="I39" s="11" t="inlineStr">
        <is>
          <t>—</t>
        </is>
      </c>
      <c r="J39" s="11" t="inlineStr">
        <is>
          <t>—</t>
        </is>
      </c>
    </row>
    <row r="40">
      <c r="A40" s="25" t="inlineStr">
        <is>
          <t>Oklahoma</t>
        </is>
      </c>
      <c r="B40" s="11" t="n">
        <v>13</v>
      </c>
      <c r="C40" s="11" t="n">
        <v>8</v>
      </c>
      <c r="D40" s="11" t="n">
        <v>4</v>
      </c>
      <c r="E40" s="27" t="inlineStr">
        <is>
          <t>—</t>
        </is>
      </c>
      <c r="F40" s="11" t="inlineStr">
        <is>
          <t>—</t>
        </is>
      </c>
      <c r="G40" s="11" t="inlineStr">
        <is>
          <t>—</t>
        </is>
      </c>
      <c r="H40" s="27" t="n">
        <v>15</v>
      </c>
      <c r="I40" s="11" t="n">
        <v>9</v>
      </c>
      <c r="J40" s="11" t="n">
        <v>6</v>
      </c>
    </row>
    <row r="41">
      <c r="A41" s="25" t="inlineStr">
        <is>
          <t>Oregon</t>
        </is>
      </c>
      <c r="B41" s="11" t="inlineStr">
        <is>
          <t>—</t>
        </is>
      </c>
      <c r="C41" s="11" t="inlineStr">
        <is>
          <t>—</t>
        </is>
      </c>
      <c r="D41" s="11" t="inlineStr">
        <is>
          <t>—</t>
        </is>
      </c>
      <c r="E41" s="27" t="inlineStr">
        <is>
          <t>—</t>
        </is>
      </c>
      <c r="F41" s="11" t="inlineStr">
        <is>
          <t>—</t>
        </is>
      </c>
      <c r="G41" s="11" t="inlineStr">
        <is>
          <t>—</t>
        </is>
      </c>
      <c r="H41" s="27" t="n">
        <v>20</v>
      </c>
      <c r="I41" s="11" t="n">
        <v>7</v>
      </c>
      <c r="J41" s="11" t="n">
        <v>12</v>
      </c>
    </row>
    <row r="42">
      <c r="A42" s="25" t="inlineStr">
        <is>
          <t>Pennsylvania</t>
        </is>
      </c>
      <c r="B42" s="11" t="n">
        <v>9</v>
      </c>
      <c r="C42" s="11" t="n">
        <v>4</v>
      </c>
      <c r="D42" s="11" t="n">
        <v>5</v>
      </c>
      <c r="E42" s="27" t="n">
        <v>11</v>
      </c>
      <c r="F42" s="11" t="n">
        <v>6</v>
      </c>
      <c r="G42" s="11" t="n">
        <v>5</v>
      </c>
      <c r="H42" s="27" t="inlineStr">
        <is>
          <t>—</t>
        </is>
      </c>
      <c r="I42" s="11" t="inlineStr">
        <is>
          <t>—</t>
        </is>
      </c>
      <c r="J42" s="11" t="inlineStr">
        <is>
          <t>—</t>
        </is>
      </c>
    </row>
    <row r="43">
      <c r="A43" s="25" t="inlineStr">
        <is>
          <t>Rhode Island</t>
        </is>
      </c>
      <c r="B43" s="11" t="n">
        <v>16</v>
      </c>
      <c r="C43" s="11" t="n">
        <v>7</v>
      </c>
      <c r="D43" s="11" t="n">
        <v>9</v>
      </c>
      <c r="E43" s="27" t="n">
        <v>15</v>
      </c>
      <c r="F43" s="11" t="n">
        <v>5</v>
      </c>
      <c r="G43" s="11" t="n">
        <v>10</v>
      </c>
      <c r="H43" s="27" t="n">
        <v>20</v>
      </c>
      <c r="I43" s="11" t="n">
        <v>7</v>
      </c>
      <c r="J43" s="11" t="n">
        <v>12</v>
      </c>
    </row>
    <row r="44">
      <c r="A44" s="25" t="inlineStr">
        <is>
          <t>South Carolina</t>
        </is>
      </c>
      <c r="B44" s="11" t="n">
        <v>11</v>
      </c>
      <c r="C44" s="11" t="n">
        <v>6</v>
      </c>
      <c r="D44" s="11" t="n">
        <v>5</v>
      </c>
      <c r="E44" s="27" t="n">
        <v>13</v>
      </c>
      <c r="F44" s="11" t="n">
        <v>7</v>
      </c>
      <c r="G44" s="11" t="n">
        <v>6</v>
      </c>
      <c r="H44" s="27" t="n">
        <v>16</v>
      </c>
      <c r="I44" s="11" t="n">
        <v>11</v>
      </c>
      <c r="J44" s="11" t="n">
        <v>5</v>
      </c>
    </row>
    <row r="45">
      <c r="A45" s="25" t="inlineStr">
        <is>
          <t>Tennessee</t>
        </is>
      </c>
      <c r="B45" s="11" t="n">
        <v>11</v>
      </c>
      <c r="C45" s="11" t="n">
        <v>5</v>
      </c>
      <c r="D45" s="11" t="n">
        <v>7</v>
      </c>
      <c r="E45" s="27" t="n">
        <v>13</v>
      </c>
      <c r="F45" s="11" t="n">
        <v>6</v>
      </c>
      <c r="G45" s="11" t="n">
        <v>6</v>
      </c>
      <c r="H45" s="27" t="n">
        <v>13</v>
      </c>
      <c r="I45" s="11" t="n">
        <v>4</v>
      </c>
      <c r="J45" s="11" t="n">
        <v>9</v>
      </c>
    </row>
    <row r="46">
      <c r="A46" s="25" t="inlineStr">
        <is>
          <t>Texas</t>
        </is>
      </c>
      <c r="B46" s="11" t="n">
        <v>17</v>
      </c>
      <c r="C46" s="11" t="n">
        <v>8</v>
      </c>
      <c r="D46" s="11" t="n">
        <v>9</v>
      </c>
      <c r="E46" s="27" t="n">
        <v>24</v>
      </c>
      <c r="F46" s="11" t="n">
        <v>11</v>
      </c>
      <c r="G46" s="11" t="n">
        <v>13</v>
      </c>
      <c r="H46" s="27" t="n">
        <v>26</v>
      </c>
      <c r="I46" s="11" t="n">
        <v>14</v>
      </c>
      <c r="J46" s="11" t="n">
        <v>13</v>
      </c>
    </row>
    <row r="47">
      <c r="A47" s="25" t="inlineStr">
        <is>
          <t>Utah</t>
        </is>
      </c>
      <c r="B47" s="11" t="n">
        <v>10</v>
      </c>
      <c r="C47" s="11" t="n">
        <v>4</v>
      </c>
      <c r="D47" s="11" t="n">
        <v>6</v>
      </c>
      <c r="E47" s="27" t="n">
        <v>12</v>
      </c>
      <c r="F47" s="11" t="n">
        <v>5</v>
      </c>
      <c r="G47" s="11" t="n">
        <v>7</v>
      </c>
      <c r="H47" s="27" t="n">
        <v>14</v>
      </c>
      <c r="I47" s="11" t="n">
        <v>5</v>
      </c>
      <c r="J47" s="11" t="n">
        <v>9</v>
      </c>
    </row>
    <row r="48">
      <c r="A48" s="25" t="inlineStr">
        <is>
          <t>Vermont</t>
        </is>
      </c>
      <c r="B48" s="11" t="inlineStr">
        <is>
          <t>—</t>
        </is>
      </c>
      <c r="C48" s="11" t="inlineStr">
        <is>
          <t>—</t>
        </is>
      </c>
      <c r="D48" s="11" t="inlineStr">
        <is>
          <t>—</t>
        </is>
      </c>
      <c r="E48" s="27" t="inlineStr">
        <is>
          <t>—</t>
        </is>
      </c>
      <c r="F48" s="11" t="inlineStr">
        <is>
          <t>—</t>
        </is>
      </c>
      <c r="G48" s="11" t="inlineStr">
        <is>
          <t>—</t>
        </is>
      </c>
      <c r="H48" s="27" t="inlineStr">
        <is>
          <t>—</t>
        </is>
      </c>
      <c r="I48" s="11" t="inlineStr">
        <is>
          <t>—</t>
        </is>
      </c>
      <c r="J48" s="11" t="inlineStr">
        <is>
          <t>—</t>
        </is>
      </c>
    </row>
    <row r="49">
      <c r="A49" s="25" t="inlineStr">
        <is>
          <t>Virginia</t>
        </is>
      </c>
      <c r="B49" s="11" t="n">
        <v>12</v>
      </c>
      <c r="C49" s="11" t="n">
        <v>6</v>
      </c>
      <c r="D49" s="11" t="n">
        <v>6</v>
      </c>
      <c r="E49" s="27" t="n">
        <v>13</v>
      </c>
      <c r="F49" s="11" t="n">
        <v>7</v>
      </c>
      <c r="G49" s="11" t="n">
        <v>6</v>
      </c>
      <c r="H49" s="27" t="n">
        <v>15</v>
      </c>
      <c r="I49" s="11" t="n">
        <v>8</v>
      </c>
      <c r="J49" s="11" t="n">
        <v>7</v>
      </c>
    </row>
    <row r="50">
      <c r="A50" s="25" t="inlineStr">
        <is>
          <t>Washington</t>
        </is>
      </c>
      <c r="B50" s="11" t="inlineStr">
        <is>
          <t>—</t>
        </is>
      </c>
      <c r="C50" s="11" t="inlineStr">
        <is>
          <t>—</t>
        </is>
      </c>
      <c r="D50" s="11" t="inlineStr">
        <is>
          <t>—</t>
        </is>
      </c>
      <c r="E50" s="27" t="n">
        <v>15</v>
      </c>
      <c r="F50" s="11" t="n">
        <v>5</v>
      </c>
      <c r="G50" s="11" t="n">
        <v>9</v>
      </c>
      <c r="H50" s="27" t="n">
        <v>15</v>
      </c>
      <c r="I50" s="11" t="n">
        <v>5</v>
      </c>
      <c r="J50" s="11" t="n">
        <v>10</v>
      </c>
    </row>
    <row r="51">
      <c r="A51" s="25" t="inlineStr">
        <is>
          <t>West Virginia</t>
        </is>
      </c>
      <c r="B51" s="11" t="n">
        <v>8</v>
      </c>
      <c r="C51" s="11" t="n">
        <v>5</v>
      </c>
      <c r="D51" s="11" t="n">
        <v>3</v>
      </c>
      <c r="E51" s="27" t="n">
        <v>12</v>
      </c>
      <c r="F51" s="11" t="n">
        <v>7</v>
      </c>
      <c r="G51" s="11" t="n">
        <v>5</v>
      </c>
      <c r="H51" s="27" t="n">
        <v>12</v>
      </c>
      <c r="I51" s="11" t="n">
        <v>9</v>
      </c>
      <c r="J51" s="11" t="n">
        <v>3</v>
      </c>
    </row>
    <row r="52">
      <c r="A52" s="25" t="inlineStr">
        <is>
          <t>Wisconsin</t>
        </is>
      </c>
      <c r="B52" s="11" t="n">
        <v>11</v>
      </c>
      <c r="C52" s="11" t="n">
        <v>7</v>
      </c>
      <c r="D52" s="11" t="n">
        <v>4</v>
      </c>
      <c r="E52" s="27" t="n">
        <v>13</v>
      </c>
      <c r="F52" s="11" t="n">
        <v>7</v>
      </c>
      <c r="G52" s="11" t="n">
        <v>6</v>
      </c>
      <c r="H52" s="27" t="n">
        <v>16</v>
      </c>
      <c r="I52" s="11" t="n">
        <v>10</v>
      </c>
      <c r="J52" s="11" t="n">
        <v>6</v>
      </c>
    </row>
    <row r="53">
      <c r="A53" s="25" t="inlineStr">
        <is>
          <t>Wyoming</t>
        </is>
      </c>
      <c r="B53" s="11" t="n">
        <v>11</v>
      </c>
      <c r="C53" s="11" t="n">
        <v>4</v>
      </c>
      <c r="D53" s="11" t="n">
        <v>7</v>
      </c>
      <c r="E53" s="27" t="n">
        <v>11</v>
      </c>
      <c r="F53" s="11" t="n">
        <v>4</v>
      </c>
      <c r="G53" s="11" t="n">
        <v>7</v>
      </c>
      <c r="H53" s="27" t="n">
        <v>14</v>
      </c>
      <c r="I53" s="11" t="n">
        <v>4</v>
      </c>
      <c r="J53" s="11" t="n">
        <v>9</v>
      </c>
    </row>
    <row r="54">
      <c r="A54" s="12" t="inlineStr">
        <is>
          <t>Other jurisdictions</t>
        </is>
      </c>
      <c r="B54" s="13" t="n"/>
      <c r="C54" s="13" t="n"/>
      <c r="D54" s="13" t="n"/>
      <c r="E54" s="13" t="n"/>
      <c r="F54" s="13" t="n"/>
      <c r="G54" s="13" t="n"/>
      <c r="H54" s="13" t="n"/>
      <c r="I54" s="13" t="n"/>
      <c r="J54" s="13" t="n"/>
    </row>
    <row r="55">
      <c r="A55" s="26" t="inlineStr">
        <is>
          <t>District of Columbia</t>
        </is>
      </c>
      <c r="B55" s="11" t="n">
        <v>12</v>
      </c>
      <c r="C55" s="11" t="n">
        <v>10</v>
      </c>
      <c r="D55" s="11" t="n">
        <v>3</v>
      </c>
      <c r="E55" s="27" t="n">
        <v>12</v>
      </c>
      <c r="F55" s="11" t="n">
        <v>9</v>
      </c>
      <c r="G55" s="11" t="n">
        <v>3</v>
      </c>
      <c r="H55" s="27" t="n">
        <v>16</v>
      </c>
      <c r="I55" s="11" t="n">
        <v>11</v>
      </c>
      <c r="J55" s="11" t="n">
        <v>6</v>
      </c>
    </row>
    <row r="56">
      <c r="A56" s="28" t="inlineStr">
        <is>
          <t>DoDEA¹</t>
        </is>
      </c>
      <c r="B56" s="15" t="inlineStr">
        <is>
          <t>—</t>
        </is>
      </c>
      <c r="C56" s="15" t="inlineStr">
        <is>
          <t>—</t>
        </is>
      </c>
      <c r="D56" s="15" t="inlineStr">
        <is>
          <t>—</t>
        </is>
      </c>
      <c r="E56" s="32" t="inlineStr">
        <is>
          <t>—</t>
        </is>
      </c>
      <c r="F56" s="15" t="inlineStr">
        <is>
          <t>—</t>
        </is>
      </c>
      <c r="G56" s="15" t="inlineStr">
        <is>
          <t>—</t>
        </is>
      </c>
      <c r="H56" s="32" t="n">
        <v>8</v>
      </c>
      <c r="I56" s="15" t="n">
        <v>4</v>
      </c>
      <c r="J56" s="15" t="n">
        <v>3</v>
      </c>
    </row>
    <row r="57">
      <c r="A57" s="16" t="inlineStr">
        <is>
          <t>— Not available.</t>
        </is>
      </c>
    </row>
    <row r="58">
      <c r="A58" s="16" t="inlineStr">
        <is>
          <t>¹ Department of Defense Education Activity (overseas and domestic schools).</t>
        </is>
      </c>
    </row>
    <row r="59">
      <c r="A59" s="16" t="inlineStr">
        <is>
          <t>NOTE: Beginning with the 2017 assessment, NAEP reading results are from a digitally based assessment; prior to 2017, results were from a paper-and-pencil based assessment. Alaska, South Dakota, and Vermont did not participate in NAEP reading assessments from 1992 to 1998. Detail may not sum to totals because of rounding.</t>
        </is>
      </c>
    </row>
    <row r="60">
      <c r="A60" s="16" t="inlineStr">
        <is>
          <t>SOURCE: U.S. Department of Education, Institute of Education Sciences, National Center for Education Statistics, National Assessment of Educational Progress (NAEP), 1992, 1994, and 1998 Reading Assessments.</t>
        </is>
      </c>
    </row>
  </sheetData>
  <mergeCells count="5">
    <mergeCell ref="A2:A3"/>
    <mergeCell ref="B2:D2"/>
    <mergeCell ref="E2:G2"/>
    <mergeCell ref="H2:J2"/>
    <mergeCell ref="A54:J54"/>
  </mergeCells>
  <pageMargins left="0.75" right="0.75" top="1" bottom="1" header="0.5" footer="0.5"/>
</worksheet>
</file>

<file path=xl/worksheets/sheet19.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18</v>
      </c>
      <c r="C4" s="11" t="n">
        <v>7</v>
      </c>
      <c r="D4" s="11" t="n">
        <v>11</v>
      </c>
      <c r="E4" s="11" t="n">
        <v>7</v>
      </c>
      <c r="F4" s="11" t="n">
        <v>3</v>
      </c>
      <c r="G4" s="27" t="n">
        <v>21</v>
      </c>
      <c r="H4" s="11" t="n">
        <v>7</v>
      </c>
      <c r="I4" s="11" t="n">
        <v>14</v>
      </c>
      <c r="J4" s="11" t="n">
        <v>10</v>
      </c>
      <c r="K4" s="11" t="n">
        <v>4</v>
      </c>
    </row>
    <row r="5">
      <c r="A5" s="25" t="inlineStr">
        <is>
          <t>Alabama</t>
        </is>
      </c>
      <c r="B5" s="11" t="n">
        <v>13</v>
      </c>
      <c r="C5" s="11" t="n">
        <v>8</v>
      </c>
      <c r="D5" s="11" t="n">
        <v>4</v>
      </c>
      <c r="E5" s="11" t="n">
        <v>3</v>
      </c>
      <c r="F5" s="11" t="n">
        <v>1</v>
      </c>
      <c r="G5" s="27" t="n">
        <v>14</v>
      </c>
      <c r="H5" s="11" t="n">
        <v>3</v>
      </c>
      <c r="I5" s="11" t="n">
        <v>12</v>
      </c>
      <c r="J5" s="11" t="n">
        <v>9</v>
      </c>
      <c r="K5" s="11" t="n">
        <v>2</v>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22</v>
      </c>
      <c r="C7" s="11" t="n">
        <v>10</v>
      </c>
      <c r="D7" s="11" t="n">
        <v>12</v>
      </c>
      <c r="E7" s="11" t="n">
        <v>10</v>
      </c>
      <c r="F7" s="11" t="n">
        <v>1</v>
      </c>
      <c r="G7" s="27" t="n">
        <v>28</v>
      </c>
      <c r="H7" s="11" t="n">
        <v>8</v>
      </c>
      <c r="I7" s="11" t="n">
        <v>21</v>
      </c>
      <c r="J7" s="11" t="n">
        <v>18</v>
      </c>
      <c r="K7" s="11" t="n">
        <v>3</v>
      </c>
    </row>
    <row r="8">
      <c r="A8" s="25" t="inlineStr">
        <is>
          <t>Arkansas</t>
        </is>
      </c>
      <c r="B8" s="11" t="n">
        <v>11</v>
      </c>
      <c r="C8" s="11" t="n">
        <v>5</v>
      </c>
      <c r="D8" s="11" t="n">
        <v>6</v>
      </c>
      <c r="E8" s="11" t="n">
        <v>4</v>
      </c>
      <c r="F8" s="11" t="n">
        <v>2</v>
      </c>
      <c r="G8" s="27" t="n">
        <v>14</v>
      </c>
      <c r="H8" s="11" t="n">
        <v>5</v>
      </c>
      <c r="I8" s="11" t="n">
        <v>10</v>
      </c>
      <c r="J8" s="11" t="n">
        <v>8</v>
      </c>
      <c r="K8" s="11" t="n">
        <v>2</v>
      </c>
    </row>
    <row r="9">
      <c r="A9" s="25" t="inlineStr">
        <is>
          <t>California</t>
        </is>
      </c>
      <c r="B9" s="11" t="n">
        <v>31</v>
      </c>
      <c r="C9" s="11" t="n">
        <v>14</v>
      </c>
      <c r="D9" s="11" t="n">
        <v>16</v>
      </c>
      <c r="E9" s="11" t="n">
        <v>15</v>
      </c>
      <c r="F9" s="11" t="n">
        <v>1</v>
      </c>
      <c r="G9" s="27" t="n">
        <v>34</v>
      </c>
      <c r="H9" s="11" t="n">
        <v>5</v>
      </c>
      <c r="I9" s="11" t="n">
        <v>29</v>
      </c>
      <c r="J9" s="11" t="n">
        <v>28</v>
      </c>
      <c r="K9" s="11" t="n">
        <v>1</v>
      </c>
    </row>
    <row r="10">
      <c r="A10" s="25" t="inlineStr">
        <is>
          <t>Colorado</t>
        </is>
      </c>
      <c r="B10" s="11" t="n">
        <v>15</v>
      </c>
      <c r="C10" s="11" t="n">
        <v>6</v>
      </c>
      <c r="D10" s="11" t="n">
        <v>9</v>
      </c>
      <c r="E10" s="11" t="n">
        <v>6</v>
      </c>
      <c r="F10" s="11" t="n">
        <v>3</v>
      </c>
      <c r="G10" s="27" t="inlineStr">
        <is>
          <t>—</t>
        </is>
      </c>
      <c r="H10" s="11" t="inlineStr">
        <is>
          <t>—</t>
        </is>
      </c>
      <c r="I10" s="11" t="inlineStr">
        <is>
          <t>—</t>
        </is>
      </c>
      <c r="J10" s="11" t="inlineStr">
        <is>
          <t>—</t>
        </is>
      </c>
      <c r="K10" s="11" t="inlineStr">
        <is>
          <t>—</t>
        </is>
      </c>
    </row>
    <row r="11">
      <c r="A11" s="25" t="inlineStr">
        <is>
          <t>Connecticut</t>
        </is>
      </c>
      <c r="B11" s="11" t="n">
        <v>18</v>
      </c>
      <c r="C11" s="11" t="n">
        <v>10</v>
      </c>
      <c r="D11" s="11" t="n">
        <v>8</v>
      </c>
      <c r="E11" s="11" t="n">
        <v>5</v>
      </c>
      <c r="F11" s="11" t="n">
        <v>3</v>
      </c>
      <c r="G11" s="27" t="n">
        <v>16</v>
      </c>
      <c r="H11" s="11" t="n">
        <v>5</v>
      </c>
      <c r="I11" s="11" t="n">
        <v>11</v>
      </c>
      <c r="J11" s="11" t="n">
        <v>5</v>
      </c>
      <c r="K11" s="11" t="n">
        <v>6</v>
      </c>
    </row>
    <row r="12">
      <c r="A12" s="25" t="inlineStr">
        <is>
          <t>Delaware</t>
        </is>
      </c>
      <c r="B12" s="11" t="n">
        <v>16</v>
      </c>
      <c r="C12" s="11" t="n">
        <v>1</v>
      </c>
      <c r="D12" s="11" t="n">
        <v>15</v>
      </c>
      <c r="E12" s="11" t="n">
        <v>11</v>
      </c>
      <c r="F12" s="11" t="n">
        <v>4</v>
      </c>
      <c r="G12" s="27" t="n">
        <v>17</v>
      </c>
      <c r="H12" s="11" t="n">
        <v>8</v>
      </c>
      <c r="I12" s="11" t="n">
        <v>9</v>
      </c>
      <c r="J12" s="11" t="n">
        <v>4</v>
      </c>
      <c r="K12" s="11" t="n">
        <v>5</v>
      </c>
    </row>
    <row r="13">
      <c r="A13" s="25" t="inlineStr">
        <is>
          <t>Florida</t>
        </is>
      </c>
      <c r="B13" s="11" t="n">
        <v>18</v>
      </c>
      <c r="C13" s="11" t="n">
        <v>6</v>
      </c>
      <c r="D13" s="11" t="n">
        <v>12</v>
      </c>
      <c r="E13" s="11" t="n">
        <v>8</v>
      </c>
      <c r="F13" s="11" t="n">
        <v>5</v>
      </c>
      <c r="G13" s="27" t="n">
        <v>25</v>
      </c>
      <c r="H13" s="11" t="n">
        <v>7</v>
      </c>
      <c r="I13" s="11" t="n">
        <v>18</v>
      </c>
      <c r="J13" s="11" t="n">
        <v>10</v>
      </c>
      <c r="K13" s="11" t="n">
        <v>8</v>
      </c>
    </row>
    <row r="14">
      <c r="A14" s="25" t="inlineStr">
        <is>
          <t>Georgia</t>
        </is>
      </c>
      <c r="B14" s="11" t="n">
        <v>11</v>
      </c>
      <c r="C14" s="11" t="n">
        <v>5</v>
      </c>
      <c r="D14" s="11" t="n">
        <v>6</v>
      </c>
      <c r="E14" s="11" t="n">
        <v>3</v>
      </c>
      <c r="F14" s="11" t="n">
        <v>3</v>
      </c>
      <c r="G14" s="27" t="n">
        <v>13</v>
      </c>
      <c r="H14" s="11" t="n">
        <v>4</v>
      </c>
      <c r="I14" s="11" t="n">
        <v>9</v>
      </c>
      <c r="J14" s="11" t="n">
        <v>6</v>
      </c>
      <c r="K14" s="11" t="n">
        <v>3</v>
      </c>
    </row>
    <row r="15">
      <c r="A15" s="25" t="inlineStr">
        <is>
          <t>Hawaii</t>
        </is>
      </c>
      <c r="B15" s="11" t="n">
        <v>15</v>
      </c>
      <c r="C15" s="11" t="n">
        <v>5</v>
      </c>
      <c r="D15" s="11" t="n">
        <v>10</v>
      </c>
      <c r="E15" s="11" t="n">
        <v>9</v>
      </c>
      <c r="F15" s="11" t="n">
        <v>1</v>
      </c>
      <c r="G15" s="27" t="n">
        <v>18</v>
      </c>
      <c r="H15" s="11" t="n">
        <v>6</v>
      </c>
      <c r="I15" s="11" t="n">
        <v>12</v>
      </c>
      <c r="J15" s="11" t="n">
        <v>7</v>
      </c>
      <c r="K15" s="11" t="n">
        <v>5</v>
      </c>
    </row>
    <row r="16">
      <c r="A16" s="25" t="inlineStr">
        <is>
          <t>Idaho</t>
        </is>
      </c>
      <c r="B16" s="11" t="inlineStr">
        <is>
          <t>—</t>
        </is>
      </c>
      <c r="C16" s="11" t="inlineStr">
        <is>
          <t>—</t>
        </is>
      </c>
      <c r="D16" s="11" t="inlineStr">
        <is>
          <t>—</t>
        </is>
      </c>
      <c r="E16" s="11" t="inlineStr">
        <is>
          <t>—</t>
        </is>
      </c>
      <c r="F16" s="11" t="inlineStr">
        <is>
          <t>—</t>
        </is>
      </c>
      <c r="G16" s="27" t="n">
        <v>17</v>
      </c>
      <c r="H16" s="11" t="n">
        <v>4</v>
      </c>
      <c r="I16" s="11" t="n">
        <v>13</v>
      </c>
      <c r="J16" s="11" t="n">
        <v>11</v>
      </c>
      <c r="K16" s="11" t="n">
        <v>2</v>
      </c>
    </row>
    <row r="17">
      <c r="A17" s="25" t="inlineStr">
        <is>
          <t>Illinois</t>
        </is>
      </c>
      <c r="B17" s="11" t="n">
        <v>14</v>
      </c>
      <c r="C17" s="11" t="n">
        <v>6</v>
      </c>
      <c r="D17" s="11" t="n">
        <v>8</v>
      </c>
      <c r="E17" s="11" t="n">
        <v>6</v>
      </c>
      <c r="F17" s="11" t="n">
        <v>2</v>
      </c>
      <c r="G17" s="27" t="n">
        <v>20</v>
      </c>
      <c r="H17" s="11" t="n">
        <v>7</v>
      </c>
      <c r="I17" s="11" t="n">
        <v>14</v>
      </c>
      <c r="J17" s="11" t="n">
        <v>8</v>
      </c>
      <c r="K17" s="11" t="n">
        <v>6</v>
      </c>
    </row>
    <row r="18">
      <c r="A18" s="25" t="inlineStr">
        <is>
          <t>Indiana</t>
        </is>
      </c>
      <c r="B18" s="11" t="inlineStr">
        <is>
          <t>—</t>
        </is>
      </c>
      <c r="C18" s="11" t="inlineStr">
        <is>
          <t>—</t>
        </is>
      </c>
      <c r="D18" s="11" t="inlineStr">
        <is>
          <t>—</t>
        </is>
      </c>
      <c r="E18" s="11" t="inlineStr">
        <is>
          <t>—</t>
        </is>
      </c>
      <c r="F18" s="11" t="inlineStr">
        <is>
          <t>—</t>
        </is>
      </c>
      <c r="G18" s="27" t="n">
        <v>13</v>
      </c>
      <c r="H18" s="11" t="n">
        <v>5</v>
      </c>
      <c r="I18" s="11" t="n">
        <v>9</v>
      </c>
      <c r="J18" s="11" t="n">
        <v>7</v>
      </c>
      <c r="K18" s="11" t="n">
        <v>2</v>
      </c>
    </row>
    <row r="19">
      <c r="A19" s="25" t="inlineStr">
        <is>
          <t>Iowa</t>
        </is>
      </c>
      <c r="B19" s="11" t="n">
        <v>15</v>
      </c>
      <c r="C19" s="11" t="n">
        <v>5</v>
      </c>
      <c r="D19" s="11" t="n">
        <v>10</v>
      </c>
      <c r="E19" s="11" t="n">
        <v>7</v>
      </c>
      <c r="F19" s="11" t="n">
        <v>3</v>
      </c>
      <c r="G19" s="27" t="n">
        <v>16</v>
      </c>
      <c r="H19" s="11" t="n">
        <v>8</v>
      </c>
      <c r="I19" s="11" t="n">
        <v>8</v>
      </c>
      <c r="J19" s="11" t="n">
        <v>3</v>
      </c>
      <c r="K19" s="11" t="n">
        <v>5</v>
      </c>
    </row>
    <row r="20">
      <c r="A20" s="25" t="inlineStr">
        <is>
          <t>Kansas</t>
        </is>
      </c>
      <c r="B20" s="11" t="n">
        <v>12</v>
      </c>
      <c r="C20" s="11" t="n">
        <v>4</v>
      </c>
      <c r="D20" s="11" t="n">
        <v>8</v>
      </c>
      <c r="E20" s="11" t="n">
        <v>5</v>
      </c>
      <c r="F20" s="11" t="n">
        <v>4</v>
      </c>
      <c r="G20" s="27" t="n">
        <v>19</v>
      </c>
      <c r="H20" s="11" t="n">
        <v>5</v>
      </c>
      <c r="I20" s="11" t="n">
        <v>14</v>
      </c>
      <c r="J20" s="11" t="n">
        <v>7</v>
      </c>
      <c r="K20" s="11" t="n">
        <v>7</v>
      </c>
    </row>
    <row r="21">
      <c r="A21" s="25" t="inlineStr">
        <is>
          <t>Kentucky</t>
        </is>
      </c>
      <c r="B21" s="11" t="n">
        <v>13</v>
      </c>
      <c r="C21" s="11" t="n">
        <v>7</v>
      </c>
      <c r="D21" s="11" t="n">
        <v>5</v>
      </c>
      <c r="E21" s="11" t="n">
        <v>3</v>
      </c>
      <c r="F21" s="11" t="n">
        <v>2</v>
      </c>
      <c r="G21" s="27" t="n">
        <v>12</v>
      </c>
      <c r="H21" s="11" t="n">
        <v>8</v>
      </c>
      <c r="I21" s="11" t="n">
        <v>4</v>
      </c>
      <c r="J21" s="11" t="n">
        <v>3</v>
      </c>
      <c r="K21" s="11" t="n">
        <v>1</v>
      </c>
    </row>
    <row r="22">
      <c r="A22" s="25" t="inlineStr">
        <is>
          <t>Louisiana</t>
        </is>
      </c>
      <c r="B22" s="11" t="n">
        <v>15</v>
      </c>
      <c r="C22" s="11" t="n">
        <v>7</v>
      </c>
      <c r="D22" s="11" t="n">
        <v>8</v>
      </c>
      <c r="E22" s="11" t="n">
        <v>3</v>
      </c>
      <c r="F22" s="11" t="n">
        <v>5</v>
      </c>
      <c r="G22" s="27" t="n">
        <v>19</v>
      </c>
      <c r="H22" s="11" t="n">
        <v>10</v>
      </c>
      <c r="I22" s="11" t="n">
        <v>9</v>
      </c>
      <c r="J22" s="11" t="n">
        <v>3</v>
      </c>
      <c r="K22" s="11" t="n">
        <v>6</v>
      </c>
    </row>
    <row r="23">
      <c r="A23" s="25" t="inlineStr">
        <is>
          <t>Maine</t>
        </is>
      </c>
      <c r="B23" s="11" t="n">
        <v>15</v>
      </c>
      <c r="C23" s="11" t="n">
        <v>7</v>
      </c>
      <c r="D23" s="11" t="n">
        <v>7</v>
      </c>
      <c r="E23" s="11" t="n">
        <v>4</v>
      </c>
      <c r="F23" s="11" t="n">
        <v>3</v>
      </c>
      <c r="G23" s="27" t="n">
        <v>17</v>
      </c>
      <c r="H23" s="11" t="n">
        <v>6</v>
      </c>
      <c r="I23" s="11" t="n">
        <v>11</v>
      </c>
      <c r="J23" s="11" t="n">
        <v>5</v>
      </c>
      <c r="K23" s="11" t="n">
        <v>6</v>
      </c>
    </row>
    <row r="24">
      <c r="A24" s="25" t="inlineStr">
        <is>
          <t>Maryland</t>
        </is>
      </c>
      <c r="B24" s="11" t="n">
        <v>13</v>
      </c>
      <c r="C24" s="11" t="n">
        <v>6</v>
      </c>
      <c r="D24" s="11" t="n">
        <v>8</v>
      </c>
      <c r="E24" s="11" t="n">
        <v>4</v>
      </c>
      <c r="F24" s="11" t="n">
        <v>4</v>
      </c>
      <c r="G24" s="27" t="n">
        <v>14</v>
      </c>
      <c r="H24" s="11" t="n">
        <v>7</v>
      </c>
      <c r="I24" s="11" t="n">
        <v>7</v>
      </c>
      <c r="J24" s="11" t="n">
        <v>5</v>
      </c>
      <c r="K24" s="11" t="n">
        <v>2</v>
      </c>
    </row>
    <row r="25">
      <c r="A25" s="25" t="inlineStr">
        <is>
          <t>Massachusetts</t>
        </is>
      </c>
      <c r="B25" s="11" t="n">
        <v>19</v>
      </c>
      <c r="C25" s="11" t="n">
        <v>5</v>
      </c>
      <c r="D25" s="11" t="n">
        <v>14</v>
      </c>
      <c r="E25" s="11" t="n">
        <v>9</v>
      </c>
      <c r="F25" s="11" t="n">
        <v>5</v>
      </c>
      <c r="G25" s="27" t="n">
        <v>19</v>
      </c>
      <c r="H25" s="11" t="n">
        <v>6</v>
      </c>
      <c r="I25" s="11" t="n">
        <v>13</v>
      </c>
      <c r="J25" s="11" t="n">
        <v>4</v>
      </c>
      <c r="K25" s="11" t="n">
        <v>9</v>
      </c>
    </row>
    <row r="26">
      <c r="A26" s="25" t="inlineStr">
        <is>
          <t>Michigan</t>
        </is>
      </c>
      <c r="B26" s="11" t="n">
        <v>10</v>
      </c>
      <c r="C26" s="11" t="n">
        <v>6</v>
      </c>
      <c r="D26" s="11" t="n">
        <v>4</v>
      </c>
      <c r="E26" s="11" t="n">
        <v>3</v>
      </c>
      <c r="F26" s="11" t="n">
        <v>1</v>
      </c>
      <c r="G26" s="27" t="n">
        <v>14</v>
      </c>
      <c r="H26" s="11" t="n">
        <v>7</v>
      </c>
      <c r="I26" s="11" t="n">
        <v>6</v>
      </c>
      <c r="J26" s="11" t="n">
        <v>5</v>
      </c>
      <c r="K26" s="11" t="n">
        <v>1</v>
      </c>
    </row>
    <row r="27">
      <c r="A27" s="25" t="inlineStr">
        <is>
          <t>Minnesota</t>
        </is>
      </c>
      <c r="B27" s="11" t="n">
        <v>15</v>
      </c>
      <c r="C27" s="11" t="n">
        <v>3</v>
      </c>
      <c r="D27" s="11" t="n">
        <v>12</v>
      </c>
      <c r="E27" s="11" t="n">
        <v>9</v>
      </c>
      <c r="F27" s="11" t="n">
        <v>3</v>
      </c>
      <c r="G27" s="27" t="n">
        <v>19</v>
      </c>
      <c r="H27" s="11" t="n">
        <v>5</v>
      </c>
      <c r="I27" s="11" t="n">
        <v>13</v>
      </c>
      <c r="J27" s="11" t="n">
        <v>10</v>
      </c>
      <c r="K27" s="11" t="n">
        <v>4</v>
      </c>
    </row>
    <row r="28">
      <c r="A28" s="25" t="inlineStr">
        <is>
          <t>Mississippi</t>
        </is>
      </c>
      <c r="B28" s="11" t="n">
        <v>7</v>
      </c>
      <c r="C28" s="11" t="n">
        <v>4</v>
      </c>
      <c r="D28" s="11" t="n">
        <v>3</v>
      </c>
      <c r="E28" s="11" t="n">
        <v>2</v>
      </c>
      <c r="F28" s="11" t="inlineStr">
        <is>
          <t>#</t>
        </is>
      </c>
      <c r="G28" s="27" t="n">
        <v>7</v>
      </c>
      <c r="H28" s="11" t="n">
        <v>4</v>
      </c>
      <c r="I28" s="11" t="n">
        <v>3</v>
      </c>
      <c r="J28" s="11" t="n">
        <v>2</v>
      </c>
      <c r="K28" s="11" t="n">
        <v>1</v>
      </c>
    </row>
    <row r="29">
      <c r="A29" s="25" t="inlineStr">
        <is>
          <t>Missouri</t>
        </is>
      </c>
      <c r="B29" s="11" t="n">
        <v>14</v>
      </c>
      <c r="C29" s="11" t="n">
        <v>6</v>
      </c>
      <c r="D29" s="11" t="n">
        <v>8</v>
      </c>
      <c r="E29" s="11" t="n">
        <v>3</v>
      </c>
      <c r="F29" s="11" t="n">
        <v>4</v>
      </c>
      <c r="G29" s="27" t="n">
        <v>16</v>
      </c>
      <c r="H29" s="11" t="n">
        <v>9</v>
      </c>
      <c r="I29" s="11" t="n">
        <v>8</v>
      </c>
      <c r="J29" s="11" t="n">
        <v>4</v>
      </c>
      <c r="K29" s="11" t="n">
        <v>3</v>
      </c>
    </row>
    <row r="30">
      <c r="A30" s="25" t="inlineStr">
        <is>
          <t>Montana</t>
        </is>
      </c>
      <c r="B30" s="11" t="n">
        <v>10</v>
      </c>
      <c r="C30" s="11" t="n">
        <v>2</v>
      </c>
      <c r="D30" s="11" t="n">
        <v>7</v>
      </c>
      <c r="E30" s="11" t="n">
        <v>5</v>
      </c>
      <c r="F30" s="11" t="n">
        <v>2</v>
      </c>
      <c r="G30" s="27" t="n">
        <v>15</v>
      </c>
      <c r="H30" s="11" t="n">
        <v>6</v>
      </c>
      <c r="I30" s="11" t="n">
        <v>8</v>
      </c>
      <c r="J30" s="11" t="n">
        <v>4</v>
      </c>
      <c r="K30" s="11" t="n">
        <v>4</v>
      </c>
    </row>
    <row r="31">
      <c r="A31" s="25" t="inlineStr">
        <is>
          <t>Nebraska</t>
        </is>
      </c>
      <c r="B31" s="11" t="inlineStr">
        <is>
          <t>—</t>
        </is>
      </c>
      <c r="C31" s="11" t="inlineStr">
        <is>
          <t>—</t>
        </is>
      </c>
      <c r="D31" s="11" t="inlineStr">
        <is>
          <t>—</t>
        </is>
      </c>
      <c r="E31" s="11" t="inlineStr">
        <is>
          <t>—</t>
        </is>
      </c>
      <c r="F31" s="11" t="inlineStr">
        <is>
          <t>—</t>
        </is>
      </c>
      <c r="G31" s="27" t="n">
        <v>21</v>
      </c>
      <c r="H31" s="11" t="n">
        <v>5</v>
      </c>
      <c r="I31" s="11" t="n">
        <v>15</v>
      </c>
      <c r="J31" s="11" t="n">
        <v>9</v>
      </c>
      <c r="K31" s="11" t="n">
        <v>6</v>
      </c>
    </row>
    <row r="32">
      <c r="A32" s="25" t="inlineStr">
        <is>
          <t>Nevada</t>
        </is>
      </c>
      <c r="B32" s="11" t="n">
        <v>20</v>
      </c>
      <c r="C32" s="11" t="n">
        <v>11</v>
      </c>
      <c r="D32" s="11" t="n">
        <v>9</v>
      </c>
      <c r="E32" s="11" t="n">
        <v>8</v>
      </c>
      <c r="F32" s="11" t="n">
        <v>1</v>
      </c>
      <c r="G32" s="27" t="n">
        <v>27</v>
      </c>
      <c r="H32" s="11" t="n">
        <v>10</v>
      </c>
      <c r="I32" s="11" t="n">
        <v>17</v>
      </c>
      <c r="J32" s="11" t="n">
        <v>14</v>
      </c>
      <c r="K32" s="11" t="n">
        <v>3</v>
      </c>
    </row>
    <row r="33">
      <c r="A33" s="25" t="inlineStr">
        <is>
          <t>New Hampshire</t>
        </is>
      </c>
      <c r="B33" s="11" t="n">
        <v>14</v>
      </c>
      <c r="C33" s="11" t="n">
        <v>3</v>
      </c>
      <c r="D33" s="11" t="n">
        <v>11</v>
      </c>
      <c r="E33" s="11" t="n">
        <v>6</v>
      </c>
      <c r="F33" s="11" t="n">
        <v>5</v>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28</v>
      </c>
      <c r="C35" s="11" t="n">
        <v>9</v>
      </c>
      <c r="D35" s="11" t="n">
        <v>18</v>
      </c>
      <c r="E35" s="11" t="n">
        <v>16</v>
      </c>
      <c r="F35" s="11" t="n">
        <v>2</v>
      </c>
      <c r="G35" s="27" t="n">
        <v>37</v>
      </c>
      <c r="H35" s="11" t="n">
        <v>10</v>
      </c>
      <c r="I35" s="11" t="n">
        <v>27</v>
      </c>
      <c r="J35" s="11" t="n">
        <v>23</v>
      </c>
      <c r="K35" s="11" t="n">
        <v>4</v>
      </c>
    </row>
    <row r="36">
      <c r="A36" s="25" t="inlineStr">
        <is>
          <t>New York</t>
        </is>
      </c>
      <c r="B36" s="11" t="n">
        <v>14</v>
      </c>
      <c r="C36" s="11" t="n">
        <v>7</v>
      </c>
      <c r="D36" s="11" t="n">
        <v>7</v>
      </c>
      <c r="E36" s="11" t="n">
        <v>2</v>
      </c>
      <c r="F36" s="11" t="n">
        <v>4</v>
      </c>
      <c r="G36" s="27" t="n">
        <v>18</v>
      </c>
      <c r="H36" s="11" t="n">
        <v>8</v>
      </c>
      <c r="I36" s="11" t="n">
        <v>9</v>
      </c>
      <c r="J36" s="11" t="n">
        <v>3</v>
      </c>
      <c r="K36" s="11" t="n">
        <v>6</v>
      </c>
    </row>
    <row r="37">
      <c r="A37" s="25" t="inlineStr">
        <is>
          <t>North Carolina</t>
        </is>
      </c>
      <c r="B37" s="11" t="n">
        <v>15</v>
      </c>
      <c r="C37" s="11" t="n">
        <v>7</v>
      </c>
      <c r="D37" s="11" t="n">
        <v>9</v>
      </c>
      <c r="E37" s="11" t="n">
        <v>3</v>
      </c>
      <c r="F37" s="11" t="n">
        <v>6</v>
      </c>
      <c r="G37" s="27" t="n">
        <v>19</v>
      </c>
      <c r="H37" s="11" t="n">
        <v>12</v>
      </c>
      <c r="I37" s="11" t="n">
        <v>7</v>
      </c>
      <c r="J37" s="11" t="n">
        <v>3</v>
      </c>
      <c r="K37" s="11" t="n">
        <v>4</v>
      </c>
    </row>
    <row r="38">
      <c r="A38" s="25" t="inlineStr">
        <is>
          <t>North Dakota</t>
        </is>
      </c>
      <c r="B38" s="11" t="inlineStr">
        <is>
          <t>—</t>
        </is>
      </c>
      <c r="C38" s="11" t="inlineStr">
        <is>
          <t>—</t>
        </is>
      </c>
      <c r="D38" s="11" t="inlineStr">
        <is>
          <t>—</t>
        </is>
      </c>
      <c r="E38" s="11" t="inlineStr">
        <is>
          <t>—</t>
        </is>
      </c>
      <c r="F38" s="11" t="inlineStr">
        <is>
          <t>—</t>
        </is>
      </c>
      <c r="G38" s="27" t="n">
        <v>18</v>
      </c>
      <c r="H38" s="11" t="n">
        <v>5</v>
      </c>
      <c r="I38" s="11" t="n">
        <v>13</v>
      </c>
      <c r="J38" s="11" t="n">
        <v>9</v>
      </c>
      <c r="K38" s="11" t="n">
        <v>3</v>
      </c>
    </row>
    <row r="39">
      <c r="A39" s="25" t="inlineStr">
        <is>
          <t>Ohio</t>
        </is>
      </c>
      <c r="B39" s="11" t="inlineStr">
        <is>
          <t>—</t>
        </is>
      </c>
      <c r="C39" s="11" t="inlineStr">
        <is>
          <t>—</t>
        </is>
      </c>
      <c r="D39" s="11" t="inlineStr">
        <is>
          <t>—</t>
        </is>
      </c>
      <c r="E39" s="11" t="inlineStr">
        <is>
          <t>—</t>
        </is>
      </c>
      <c r="F39" s="11" t="inlineStr">
        <is>
          <t>—</t>
        </is>
      </c>
      <c r="G39" s="27" t="n">
        <v>14</v>
      </c>
      <c r="H39" s="11" t="n">
        <v>8</v>
      </c>
      <c r="I39" s="11" t="n">
        <v>5</v>
      </c>
      <c r="J39" s="11" t="n">
        <v>4</v>
      </c>
      <c r="K39" s="11" t="n">
        <v>2</v>
      </c>
    </row>
    <row r="40">
      <c r="A40" s="25" t="inlineStr">
        <is>
          <t>Oklahoma</t>
        </is>
      </c>
      <c r="B40" s="11" t="n">
        <v>15</v>
      </c>
      <c r="C40" s="11" t="n">
        <v>9</v>
      </c>
      <c r="D40" s="11" t="n">
        <v>6</v>
      </c>
      <c r="E40" s="11" t="n">
        <v>5</v>
      </c>
      <c r="F40" s="11" t="n">
        <v>1</v>
      </c>
      <c r="G40" s="27" t="n">
        <v>21</v>
      </c>
      <c r="H40" s="11" t="n">
        <v>5</v>
      </c>
      <c r="I40" s="11" t="n">
        <v>15</v>
      </c>
      <c r="J40" s="11" t="n">
        <v>10</v>
      </c>
      <c r="K40" s="11" t="n">
        <v>5</v>
      </c>
    </row>
    <row r="41">
      <c r="A41" s="25" t="inlineStr">
        <is>
          <t>Oregon</t>
        </is>
      </c>
      <c r="B41" s="11" t="n">
        <v>20</v>
      </c>
      <c r="C41" s="11" t="n">
        <v>6</v>
      </c>
      <c r="D41" s="11" t="n">
        <v>14</v>
      </c>
      <c r="E41" s="11" t="n">
        <v>10</v>
      </c>
      <c r="F41" s="11" t="n">
        <v>4</v>
      </c>
      <c r="G41" s="27" t="n">
        <v>25</v>
      </c>
      <c r="H41" s="11" t="n">
        <v>8</v>
      </c>
      <c r="I41" s="11" t="n">
        <v>17</v>
      </c>
      <c r="J41" s="11" t="n">
        <v>13</v>
      </c>
      <c r="K41" s="11" t="n">
        <v>4</v>
      </c>
    </row>
    <row r="42">
      <c r="A42" s="25" t="inlineStr">
        <is>
          <t>Pennsylvania</t>
        </is>
      </c>
      <c r="B42" s="11" t="inlineStr">
        <is>
          <t>—</t>
        </is>
      </c>
      <c r="C42" s="11" t="inlineStr">
        <is>
          <t>—</t>
        </is>
      </c>
      <c r="D42" s="11" t="inlineStr">
        <is>
          <t>—</t>
        </is>
      </c>
      <c r="E42" s="11" t="inlineStr">
        <is>
          <t>—</t>
        </is>
      </c>
      <c r="F42" s="11" t="inlineStr">
        <is>
          <t>—</t>
        </is>
      </c>
      <c r="G42" s="27" t="n">
        <v>14</v>
      </c>
      <c r="H42" s="11" t="n">
        <v>5</v>
      </c>
      <c r="I42" s="11" t="n">
        <v>10</v>
      </c>
      <c r="J42" s="11" t="n">
        <v>4</v>
      </c>
      <c r="K42" s="11" t="n">
        <v>5</v>
      </c>
    </row>
    <row r="43">
      <c r="A43" s="25" t="inlineStr">
        <is>
          <t>Rhode Island</t>
        </is>
      </c>
      <c r="B43" s="11" t="n">
        <v>20</v>
      </c>
      <c r="C43" s="11" t="n">
        <v>7</v>
      </c>
      <c r="D43" s="11" t="n">
        <v>13</v>
      </c>
      <c r="E43" s="11" t="n">
        <v>9</v>
      </c>
      <c r="F43" s="11" t="n">
        <v>4</v>
      </c>
      <c r="G43" s="27" t="n">
        <v>25</v>
      </c>
      <c r="H43" s="11" t="n">
        <v>6</v>
      </c>
      <c r="I43" s="11" t="n">
        <v>19</v>
      </c>
      <c r="J43" s="11" t="n">
        <v>8</v>
      </c>
      <c r="K43" s="11" t="n">
        <v>11</v>
      </c>
    </row>
    <row r="44">
      <c r="A44" s="25" t="inlineStr">
        <is>
          <t>South Carolina</t>
        </is>
      </c>
      <c r="B44" s="11" t="n">
        <v>16</v>
      </c>
      <c r="C44" s="11" t="n">
        <v>8</v>
      </c>
      <c r="D44" s="11" t="n">
        <v>9</v>
      </c>
      <c r="E44" s="11" t="n">
        <v>6</v>
      </c>
      <c r="F44" s="11" t="n">
        <v>3</v>
      </c>
      <c r="G44" s="27" t="n">
        <v>16</v>
      </c>
      <c r="H44" s="11" t="n">
        <v>5</v>
      </c>
      <c r="I44" s="11" t="n">
        <v>12</v>
      </c>
      <c r="J44" s="11" t="n">
        <v>9</v>
      </c>
      <c r="K44" s="11" t="n">
        <v>3</v>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13</v>
      </c>
      <c r="C46" s="11" t="n">
        <v>4</v>
      </c>
      <c r="D46" s="11" t="n">
        <v>9</v>
      </c>
      <c r="E46" s="11" t="n">
        <v>8</v>
      </c>
      <c r="F46" s="11" t="n">
        <v>2</v>
      </c>
      <c r="G46" s="27" t="n">
        <v>14</v>
      </c>
      <c r="H46" s="11" t="n">
        <v>3</v>
      </c>
      <c r="I46" s="11" t="n">
        <v>10</v>
      </c>
      <c r="J46" s="11" t="n">
        <v>9</v>
      </c>
      <c r="K46" s="11" t="n">
        <v>1</v>
      </c>
    </row>
    <row r="47">
      <c r="A47" s="25" t="inlineStr">
        <is>
          <t>Texas</t>
        </is>
      </c>
      <c r="B47" s="11" t="n">
        <v>26</v>
      </c>
      <c r="C47" s="11" t="n">
        <v>13</v>
      </c>
      <c r="D47" s="11" t="n">
        <v>14</v>
      </c>
      <c r="E47" s="11" t="n">
        <v>11</v>
      </c>
      <c r="F47" s="11" t="n">
        <v>3</v>
      </c>
      <c r="G47" s="27" t="n">
        <v>27</v>
      </c>
      <c r="H47" s="11" t="n">
        <v>11</v>
      </c>
      <c r="I47" s="11" t="n">
        <v>16</v>
      </c>
      <c r="J47" s="11" t="n">
        <v>14</v>
      </c>
      <c r="K47" s="11" t="n">
        <v>2</v>
      </c>
    </row>
    <row r="48">
      <c r="A48" s="25" t="inlineStr">
        <is>
          <t>Utah</t>
        </is>
      </c>
      <c r="B48" s="11" t="n">
        <v>14</v>
      </c>
      <c r="C48" s="11" t="n">
        <v>6</v>
      </c>
      <c r="D48" s="11" t="n">
        <v>8</v>
      </c>
      <c r="E48" s="11" t="n">
        <v>6</v>
      </c>
      <c r="F48" s="11" t="n">
        <v>2</v>
      </c>
      <c r="G48" s="27" t="n">
        <v>19</v>
      </c>
      <c r="H48" s="11" t="n">
        <v>6</v>
      </c>
      <c r="I48" s="11" t="n">
        <v>13</v>
      </c>
      <c r="J48" s="11" t="n">
        <v>9</v>
      </c>
      <c r="K48" s="11" t="n">
        <v>4</v>
      </c>
    </row>
    <row r="49">
      <c r="A49" s="25" t="inlineStr">
        <is>
          <t>Vermont</t>
        </is>
      </c>
      <c r="B49" s="11" t="inlineStr">
        <is>
          <t>—</t>
        </is>
      </c>
      <c r="C49" s="11" t="inlineStr">
        <is>
          <t>—</t>
        </is>
      </c>
      <c r="D49" s="11" t="inlineStr">
        <is>
          <t>—</t>
        </is>
      </c>
      <c r="E49" s="11" t="inlineStr">
        <is>
          <t>—</t>
        </is>
      </c>
      <c r="F49" s="11" t="inlineStr">
        <is>
          <t>—</t>
        </is>
      </c>
      <c r="G49" s="27" t="n">
        <v>15</v>
      </c>
      <c r="H49" s="11" t="n">
        <v>5</v>
      </c>
      <c r="I49" s="11" t="n">
        <v>10</v>
      </c>
      <c r="J49" s="11" t="n">
        <v>4</v>
      </c>
      <c r="K49" s="11" t="n">
        <v>6</v>
      </c>
    </row>
    <row r="50">
      <c r="A50" s="25" t="inlineStr">
        <is>
          <t>Virginia</t>
        </is>
      </c>
      <c r="B50" s="11" t="n">
        <v>15</v>
      </c>
      <c r="C50" s="11" t="n">
        <v>6</v>
      </c>
      <c r="D50" s="11" t="n">
        <v>9</v>
      </c>
      <c r="E50" s="11" t="n">
        <v>4</v>
      </c>
      <c r="F50" s="11" t="n">
        <v>5</v>
      </c>
      <c r="G50" s="27" t="n">
        <v>18</v>
      </c>
      <c r="H50" s="11" t="n">
        <v>10</v>
      </c>
      <c r="I50" s="11" t="n">
        <v>8</v>
      </c>
      <c r="J50" s="11" t="n">
        <v>5</v>
      </c>
      <c r="K50" s="11" t="n">
        <v>3</v>
      </c>
    </row>
    <row r="51">
      <c r="A51" s="25" t="inlineStr">
        <is>
          <t>Washington</t>
        </is>
      </c>
      <c r="B51" s="11" t="n">
        <v>15</v>
      </c>
      <c r="C51" s="11" t="n">
        <v>5</v>
      </c>
      <c r="D51" s="11" t="n">
        <v>10</v>
      </c>
      <c r="E51" s="11" t="n">
        <v>7</v>
      </c>
      <c r="F51" s="11" t="n">
        <v>3</v>
      </c>
      <c r="G51" s="27" t="n">
        <v>15</v>
      </c>
      <c r="H51" s="11" t="n">
        <v>5</v>
      </c>
      <c r="I51" s="11" t="n">
        <v>11</v>
      </c>
      <c r="J51" s="11" t="n">
        <v>7</v>
      </c>
      <c r="K51" s="11" t="n">
        <v>4</v>
      </c>
    </row>
    <row r="52">
      <c r="A52" s="25" t="inlineStr">
        <is>
          <t>West Virginia</t>
        </is>
      </c>
      <c r="B52" s="11" t="n">
        <v>12</v>
      </c>
      <c r="C52" s="11" t="n">
        <v>8</v>
      </c>
      <c r="D52" s="11" t="n">
        <v>4</v>
      </c>
      <c r="E52" s="11" t="n">
        <v>2</v>
      </c>
      <c r="F52" s="11" t="n">
        <v>1</v>
      </c>
      <c r="G52" s="27" t="n">
        <v>16</v>
      </c>
      <c r="H52" s="11" t="n">
        <v>10</v>
      </c>
      <c r="I52" s="11" t="n">
        <v>5</v>
      </c>
      <c r="J52" s="11" t="n">
        <v>3</v>
      </c>
      <c r="K52" s="11" t="n">
        <v>2</v>
      </c>
    </row>
    <row r="53">
      <c r="A53" s="25" t="inlineStr">
        <is>
          <t>Wisconsin</t>
        </is>
      </c>
      <c r="B53" s="11" t="n">
        <v>16</v>
      </c>
      <c r="C53" s="11" t="n">
        <v>8</v>
      </c>
      <c r="D53" s="11" t="n">
        <v>8</v>
      </c>
      <c r="E53" s="11" t="n">
        <v>5</v>
      </c>
      <c r="F53" s="11" t="n">
        <v>3</v>
      </c>
      <c r="G53" s="27" t="n">
        <v>19</v>
      </c>
      <c r="H53" s="11" t="n">
        <v>8</v>
      </c>
      <c r="I53" s="11" t="n">
        <v>10</v>
      </c>
      <c r="J53" s="11" t="n">
        <v>5</v>
      </c>
      <c r="K53" s="11" t="n">
        <v>5</v>
      </c>
    </row>
    <row r="54">
      <c r="A54" s="25" t="inlineStr">
        <is>
          <t>Wyoming</t>
        </is>
      </c>
      <c r="B54" s="11" t="n">
        <v>14</v>
      </c>
      <c r="C54" s="11" t="n">
        <v>3</v>
      </c>
      <c r="D54" s="11" t="n">
        <v>10</v>
      </c>
      <c r="E54" s="11" t="n">
        <v>6</v>
      </c>
      <c r="F54" s="11" t="n">
        <v>4</v>
      </c>
      <c r="G54" s="27" t="n">
        <v>17</v>
      </c>
      <c r="H54" s="11" t="n">
        <v>3</v>
      </c>
      <c r="I54" s="11" t="n">
        <v>15</v>
      </c>
      <c r="J54" s="11" t="n">
        <v>7</v>
      </c>
      <c r="K54" s="11" t="n">
        <v>7</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16</v>
      </c>
      <c r="C56" s="11" t="n">
        <v>9</v>
      </c>
      <c r="D56" s="11" t="n">
        <v>8</v>
      </c>
      <c r="E56" s="11" t="n">
        <v>5</v>
      </c>
      <c r="F56" s="11" t="n">
        <v>3</v>
      </c>
      <c r="G56" s="27" t="n">
        <v>19</v>
      </c>
      <c r="H56" s="11" t="n">
        <v>8</v>
      </c>
      <c r="I56" s="11" t="n">
        <v>11</v>
      </c>
      <c r="J56" s="11" t="n">
        <v>5</v>
      </c>
      <c r="K56" s="11" t="n">
        <v>5</v>
      </c>
    </row>
    <row r="57">
      <c r="A57" s="28" t="inlineStr">
        <is>
          <t>DoDEA¹</t>
        </is>
      </c>
      <c r="B57" s="15" t="n">
        <v>8</v>
      </c>
      <c r="C57" s="15" t="n">
        <v>3</v>
      </c>
      <c r="D57" s="15" t="n">
        <v>4</v>
      </c>
      <c r="E57" s="15" t="n">
        <v>3</v>
      </c>
      <c r="F57" s="15" t="n">
        <v>1</v>
      </c>
      <c r="G57" s="32" t="n">
        <v>16</v>
      </c>
      <c r="H57" s="15" t="n">
        <v>3</v>
      </c>
      <c r="I57" s="15" t="n">
        <v>12</v>
      </c>
      <c r="J57" s="15" t="n">
        <v>8</v>
      </c>
      <c r="K57" s="15" t="n">
        <v>4</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90" customWidth="1" min="1" max="1"/>
    <col width="25" customWidth="1" min="2" max="2"/>
    <col width="25" customWidth="1" min="3" max="3"/>
  </cols>
  <sheetData>
    <row r="1">
      <c r="A1" s="2" t="inlineStr">
        <is>
          <t>Table A-1. Target and actual percentage distribution of passages in NAEP reading, by grade and text type: 2022</t>
        </is>
      </c>
    </row>
    <row r="2">
      <c r="A2" s="3" t="inlineStr">
        <is>
          <t>Grade</t>
        </is>
      </c>
      <c r="B2" s="4" t="inlineStr">
        <is>
          <t>Types of text</t>
        </is>
      </c>
      <c r="C2" s="5" t="n"/>
    </row>
    <row r="3">
      <c r="A3" s="6" t="n"/>
      <c r="B3" s="7" t="inlineStr">
        <is>
          <t>Literary text</t>
        </is>
      </c>
      <c r="C3" s="7" t="inlineStr">
        <is>
          <t>Informational text</t>
        </is>
      </c>
    </row>
    <row r="4">
      <c r="A4" s="8" t="inlineStr">
        <is>
          <t>Grade 4</t>
        </is>
      </c>
      <c r="B4" s="9" t="n"/>
      <c r="C4" s="9" t="n"/>
      <c r="D4" s="9" t="n"/>
    </row>
    <row r="5">
      <c r="A5" s="10" t="inlineStr">
        <is>
          <t>Target</t>
        </is>
      </c>
      <c r="B5" s="11" t="n">
        <v>50</v>
      </c>
      <c r="C5" s="11" t="n">
        <v>50</v>
      </c>
    </row>
    <row r="6">
      <c r="A6" s="10" t="inlineStr">
        <is>
          <t>Actual</t>
        </is>
      </c>
      <c r="B6" s="11" t="n">
        <v>56</v>
      </c>
      <c r="C6" s="11" t="n">
        <v>44</v>
      </c>
    </row>
    <row r="7">
      <c r="A7" s="12" t="inlineStr">
        <is>
          <t>Grade 8</t>
        </is>
      </c>
      <c r="B7" s="13" t="n"/>
      <c r="C7" s="13" t="n"/>
      <c r="D7" s="13" t="n"/>
    </row>
    <row r="8">
      <c r="A8" s="10" t="inlineStr">
        <is>
          <t>Target</t>
        </is>
      </c>
      <c r="B8" s="11" t="n">
        <v>45</v>
      </c>
      <c r="C8" s="11" t="n">
        <v>55</v>
      </c>
    </row>
    <row r="9">
      <c r="A9" s="14" t="inlineStr">
        <is>
          <t>Actual</t>
        </is>
      </c>
      <c r="B9" s="15" t="n">
        <v>51</v>
      </c>
      <c r="C9" s="15" t="n">
        <v>49</v>
      </c>
    </row>
    <row r="10">
      <c r="A10" s="16" t="inlineStr">
        <is>
          <t>NOTE: Beginning with the 2017 assessment, NAEP reading results are from a digitally based assessment; prior to 2017, results were from a paper-and-pencil based assessment.</t>
        </is>
      </c>
    </row>
    <row r="11">
      <c r="A11" s="16" t="inlineStr">
        <is>
          <t>SOURCE:  U.S. Department of Education, Institute of Education Sciences, National Center for Education Statistics, National Assessment of Educational Progress (NAEP), 2022 Reading Assessment.</t>
        </is>
      </c>
    </row>
  </sheetData>
  <mergeCells count="4">
    <mergeCell ref="A2:A3"/>
    <mergeCell ref="B2:C2"/>
    <mergeCell ref="A4:D4"/>
    <mergeCell ref="A7:D7"/>
  </mergeCells>
  <pageMargins left="0.75" right="0.75" top="1" bottom="1" header="0.5" footer="0.5"/>
</worksheet>
</file>

<file path=xl/worksheets/sheet20.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22</v>
      </c>
      <c r="C4" s="11" t="n">
        <v>6</v>
      </c>
      <c r="D4" s="11" t="n">
        <v>16</v>
      </c>
      <c r="E4" s="11" t="n">
        <v>10</v>
      </c>
      <c r="F4" s="11" t="n">
        <v>5</v>
      </c>
      <c r="G4" s="27" t="n">
        <v>23</v>
      </c>
      <c r="H4" s="11" t="n">
        <v>7</v>
      </c>
      <c r="I4" s="11" t="n">
        <v>16</v>
      </c>
      <c r="J4" s="11" t="n">
        <v>10</v>
      </c>
      <c r="K4" s="11" t="n">
        <v>7</v>
      </c>
    </row>
    <row r="5">
      <c r="A5" s="25" t="inlineStr">
        <is>
          <t>Alabama</t>
        </is>
      </c>
      <c r="B5" s="11" t="n">
        <v>12</v>
      </c>
      <c r="C5" s="11" t="n">
        <v>2</v>
      </c>
      <c r="D5" s="11" t="n">
        <v>10</v>
      </c>
      <c r="E5" s="11" t="n">
        <v>7</v>
      </c>
      <c r="F5" s="11" t="n">
        <v>3</v>
      </c>
      <c r="G5" s="27" t="n">
        <v>13</v>
      </c>
      <c r="H5" s="11" t="n">
        <v>2</v>
      </c>
      <c r="I5" s="11" t="n">
        <v>11</v>
      </c>
      <c r="J5" s="11" t="n">
        <v>8</v>
      </c>
      <c r="K5" s="11" t="n">
        <v>3</v>
      </c>
    </row>
    <row r="6">
      <c r="A6" s="25" t="inlineStr">
        <is>
          <t>Alaska</t>
        </is>
      </c>
      <c r="B6" s="11" t="n">
        <v>29</v>
      </c>
      <c r="C6" s="11" t="n">
        <v>3</v>
      </c>
      <c r="D6" s="11" t="n">
        <v>27</v>
      </c>
      <c r="E6" s="11" t="n">
        <v>20</v>
      </c>
      <c r="F6" s="11" t="n">
        <v>7</v>
      </c>
      <c r="G6" s="27" t="n">
        <v>32</v>
      </c>
      <c r="H6" s="11" t="n">
        <v>3</v>
      </c>
      <c r="I6" s="11" t="n">
        <v>28</v>
      </c>
      <c r="J6" s="11" t="n">
        <v>17</v>
      </c>
      <c r="K6" s="11" t="n">
        <v>12</v>
      </c>
    </row>
    <row r="7">
      <c r="A7" s="25" t="inlineStr">
        <is>
          <t>Arizona</t>
        </is>
      </c>
      <c r="B7" s="11" t="n">
        <v>28</v>
      </c>
      <c r="C7" s="11" t="n">
        <v>7</v>
      </c>
      <c r="D7" s="11" t="n">
        <v>21</v>
      </c>
      <c r="E7" s="11" t="n">
        <v>18</v>
      </c>
      <c r="F7" s="11" t="n">
        <v>2</v>
      </c>
      <c r="G7" s="27" t="n">
        <v>29</v>
      </c>
      <c r="H7" s="11" t="n">
        <v>6</v>
      </c>
      <c r="I7" s="11" t="n">
        <v>23</v>
      </c>
      <c r="J7" s="11" t="n">
        <v>16</v>
      </c>
      <c r="K7" s="11" t="n">
        <v>7</v>
      </c>
    </row>
    <row r="8">
      <c r="A8" s="25" t="inlineStr">
        <is>
          <t>Arkansas</t>
        </is>
      </c>
      <c r="B8" s="11" t="n">
        <v>16</v>
      </c>
      <c r="C8" s="11" t="n">
        <v>6</v>
      </c>
      <c r="D8" s="11" t="n">
        <v>10</v>
      </c>
      <c r="E8" s="11" t="n">
        <v>7</v>
      </c>
      <c r="F8" s="11" t="n">
        <v>3</v>
      </c>
      <c r="G8" s="27" t="n">
        <v>17</v>
      </c>
      <c r="H8" s="11" t="n">
        <v>8</v>
      </c>
      <c r="I8" s="11" t="n">
        <v>9</v>
      </c>
      <c r="J8" s="11" t="n">
        <v>5</v>
      </c>
      <c r="K8" s="11" t="n">
        <v>3</v>
      </c>
    </row>
    <row r="9">
      <c r="A9" s="25" t="inlineStr">
        <is>
          <t>California</t>
        </is>
      </c>
      <c r="B9" s="11" t="n">
        <v>38</v>
      </c>
      <c r="C9" s="11" t="n">
        <v>5</v>
      </c>
      <c r="D9" s="11" t="n">
        <v>32</v>
      </c>
      <c r="E9" s="11" t="n">
        <v>30</v>
      </c>
      <c r="F9" s="11" t="n">
        <v>2</v>
      </c>
      <c r="G9" s="27" t="n">
        <v>39</v>
      </c>
      <c r="H9" s="11" t="n">
        <v>5</v>
      </c>
      <c r="I9" s="11" t="n">
        <v>34</v>
      </c>
      <c r="J9" s="11" t="n">
        <v>31</v>
      </c>
      <c r="K9" s="11" t="n">
        <v>3</v>
      </c>
    </row>
    <row r="10">
      <c r="A10" s="25" t="inlineStr">
        <is>
          <t>Colorado</t>
        </is>
      </c>
      <c r="B10" s="11" t="n">
        <v>18</v>
      </c>
      <c r="C10" s="11" t="n">
        <v>3</v>
      </c>
      <c r="D10" s="11" t="n">
        <v>15</v>
      </c>
      <c r="E10" s="11" t="n">
        <v>7</v>
      </c>
      <c r="F10" s="11" t="n">
        <v>8</v>
      </c>
      <c r="G10" s="27" t="n">
        <v>22</v>
      </c>
      <c r="H10" s="11" t="n">
        <v>4</v>
      </c>
      <c r="I10" s="11" t="n">
        <v>18</v>
      </c>
      <c r="J10" s="11" t="n">
        <v>5</v>
      </c>
      <c r="K10" s="11" t="n">
        <v>13</v>
      </c>
    </row>
    <row r="11">
      <c r="A11" s="25" t="inlineStr">
        <is>
          <t>Connecticut</t>
        </is>
      </c>
      <c r="B11" s="11" t="n">
        <v>15</v>
      </c>
      <c r="C11" s="11" t="n">
        <v>5</v>
      </c>
      <c r="D11" s="11" t="n">
        <v>10</v>
      </c>
      <c r="E11" s="11" t="n">
        <v>4</v>
      </c>
      <c r="F11" s="11" t="n">
        <v>6</v>
      </c>
      <c r="G11" s="27" t="n">
        <v>17</v>
      </c>
      <c r="H11" s="11" t="n">
        <v>3</v>
      </c>
      <c r="I11" s="11" t="n">
        <v>13</v>
      </c>
      <c r="J11" s="11" t="n">
        <v>4</v>
      </c>
      <c r="K11" s="11" t="n">
        <v>9</v>
      </c>
    </row>
    <row r="12">
      <c r="A12" s="25" t="inlineStr">
        <is>
          <t>Delaware</t>
        </is>
      </c>
      <c r="B12" s="11" t="n">
        <v>18</v>
      </c>
      <c r="C12" s="11" t="n">
        <v>11</v>
      </c>
      <c r="D12" s="11" t="n">
        <v>7</v>
      </c>
      <c r="E12" s="11" t="n">
        <v>4</v>
      </c>
      <c r="F12" s="11" t="n">
        <v>3</v>
      </c>
      <c r="G12" s="27" t="n">
        <v>20</v>
      </c>
      <c r="H12" s="11" t="n">
        <v>13</v>
      </c>
      <c r="I12" s="11" t="n">
        <v>7</v>
      </c>
      <c r="J12" s="11" t="n">
        <v>4</v>
      </c>
      <c r="K12" s="11" t="n">
        <v>3</v>
      </c>
    </row>
    <row r="13">
      <c r="A13" s="25" t="inlineStr">
        <is>
          <t>Florida</t>
        </is>
      </c>
      <c r="B13" s="11" t="n">
        <v>25</v>
      </c>
      <c r="C13" s="11" t="n">
        <v>5</v>
      </c>
      <c r="D13" s="11" t="n">
        <v>20</v>
      </c>
      <c r="E13" s="11" t="n">
        <v>9</v>
      </c>
      <c r="F13" s="11" t="n">
        <v>11</v>
      </c>
      <c r="G13" s="27" t="n">
        <v>25</v>
      </c>
      <c r="H13" s="11" t="n">
        <v>6</v>
      </c>
      <c r="I13" s="11" t="n">
        <v>18</v>
      </c>
      <c r="J13" s="11" t="n">
        <v>5</v>
      </c>
      <c r="K13" s="11" t="n">
        <v>14</v>
      </c>
    </row>
    <row r="14">
      <c r="A14" s="25" t="inlineStr">
        <is>
          <t>Georgia</t>
        </is>
      </c>
      <c r="B14" s="11" t="n">
        <v>16</v>
      </c>
      <c r="C14" s="11" t="n">
        <v>4</v>
      </c>
      <c r="D14" s="11" t="n">
        <v>12</v>
      </c>
      <c r="E14" s="11" t="n">
        <v>6</v>
      </c>
      <c r="F14" s="11" t="n">
        <v>5</v>
      </c>
      <c r="G14" s="27" t="n">
        <v>15</v>
      </c>
      <c r="H14" s="11" t="n">
        <v>6</v>
      </c>
      <c r="I14" s="11" t="n">
        <v>10</v>
      </c>
      <c r="J14" s="11" t="n">
        <v>6</v>
      </c>
      <c r="K14" s="11" t="n">
        <v>4</v>
      </c>
    </row>
    <row r="15">
      <c r="A15" s="25" t="inlineStr">
        <is>
          <t>Hawaii</t>
        </is>
      </c>
      <c r="B15" s="11" t="n">
        <v>17</v>
      </c>
      <c r="C15" s="11" t="n">
        <v>4</v>
      </c>
      <c r="D15" s="11" t="n">
        <v>13</v>
      </c>
      <c r="E15" s="11" t="n">
        <v>6</v>
      </c>
      <c r="F15" s="11" t="n">
        <v>7</v>
      </c>
      <c r="G15" s="27" t="n">
        <v>18</v>
      </c>
      <c r="H15" s="11" t="n">
        <v>3</v>
      </c>
      <c r="I15" s="11" t="n">
        <v>15</v>
      </c>
      <c r="J15" s="11" t="n">
        <v>7</v>
      </c>
      <c r="K15" s="11" t="n">
        <v>8</v>
      </c>
    </row>
    <row r="16">
      <c r="A16" s="25" t="inlineStr">
        <is>
          <t>Idaho</t>
        </is>
      </c>
      <c r="B16" s="11" t="n">
        <v>18</v>
      </c>
      <c r="C16" s="11" t="n">
        <v>4</v>
      </c>
      <c r="D16" s="11" t="n">
        <v>14</v>
      </c>
      <c r="E16" s="11" t="n">
        <v>12</v>
      </c>
      <c r="F16" s="11" t="n">
        <v>3</v>
      </c>
      <c r="G16" s="27" t="n">
        <v>17</v>
      </c>
      <c r="H16" s="11" t="n">
        <v>3</v>
      </c>
      <c r="I16" s="11" t="n">
        <v>14</v>
      </c>
      <c r="J16" s="11" t="n">
        <v>11</v>
      </c>
      <c r="K16" s="11" t="n">
        <v>3</v>
      </c>
    </row>
    <row r="17">
      <c r="A17" s="25" t="inlineStr">
        <is>
          <t>Illinois</t>
        </is>
      </c>
      <c r="B17" s="11" t="n">
        <v>22</v>
      </c>
      <c r="C17" s="11" t="n">
        <v>8</v>
      </c>
      <c r="D17" s="11" t="n">
        <v>14</v>
      </c>
      <c r="E17" s="11" t="n">
        <v>7</v>
      </c>
      <c r="F17" s="11" t="n">
        <v>7</v>
      </c>
      <c r="G17" s="27" t="n">
        <v>22</v>
      </c>
      <c r="H17" s="11" t="n">
        <v>7</v>
      </c>
      <c r="I17" s="11" t="n">
        <v>14</v>
      </c>
      <c r="J17" s="11" t="n">
        <v>8</v>
      </c>
      <c r="K17" s="11" t="n">
        <v>6</v>
      </c>
    </row>
    <row r="18">
      <c r="A18" s="25" t="inlineStr">
        <is>
          <t>Indiana</t>
        </is>
      </c>
      <c r="B18" s="11" t="n">
        <v>15</v>
      </c>
      <c r="C18" s="11" t="n">
        <v>4</v>
      </c>
      <c r="D18" s="11" t="n">
        <v>11</v>
      </c>
      <c r="E18" s="11" t="n">
        <v>6</v>
      </c>
      <c r="F18" s="11" t="n">
        <v>5</v>
      </c>
      <c r="G18" s="27" t="n">
        <v>19</v>
      </c>
      <c r="H18" s="11" t="n">
        <v>5</v>
      </c>
      <c r="I18" s="11" t="n">
        <v>14</v>
      </c>
      <c r="J18" s="11" t="n">
        <v>6</v>
      </c>
      <c r="K18" s="11" t="n">
        <v>8</v>
      </c>
    </row>
    <row r="19">
      <c r="A19" s="25" t="inlineStr">
        <is>
          <t>Iowa</t>
        </is>
      </c>
      <c r="B19" s="11" t="n">
        <v>17</v>
      </c>
      <c r="C19" s="11" t="n">
        <v>7</v>
      </c>
      <c r="D19" s="11" t="n">
        <v>11</v>
      </c>
      <c r="E19" s="11" t="n">
        <v>4</v>
      </c>
      <c r="F19" s="11" t="n">
        <v>6</v>
      </c>
      <c r="G19" s="27" t="n">
        <v>19</v>
      </c>
      <c r="H19" s="11" t="n">
        <v>6</v>
      </c>
      <c r="I19" s="11" t="n">
        <v>13</v>
      </c>
      <c r="J19" s="11" t="n">
        <v>4</v>
      </c>
      <c r="K19" s="11" t="n">
        <v>9</v>
      </c>
    </row>
    <row r="20">
      <c r="A20" s="25" t="inlineStr">
        <is>
          <t>Kansas</t>
        </is>
      </c>
      <c r="B20" s="11" t="n">
        <v>15</v>
      </c>
      <c r="C20" s="11" t="n">
        <v>3</v>
      </c>
      <c r="D20" s="11" t="n">
        <v>12</v>
      </c>
      <c r="E20" s="11" t="n">
        <v>4</v>
      </c>
      <c r="F20" s="11" t="n">
        <v>9</v>
      </c>
      <c r="G20" s="27" t="n">
        <v>19</v>
      </c>
      <c r="H20" s="11" t="n">
        <v>4</v>
      </c>
      <c r="I20" s="11" t="n">
        <v>15</v>
      </c>
      <c r="J20" s="11" t="n">
        <v>6</v>
      </c>
      <c r="K20" s="11" t="n">
        <v>8</v>
      </c>
    </row>
    <row r="21">
      <c r="A21" s="25" t="inlineStr">
        <is>
          <t>Kentucky</t>
        </is>
      </c>
      <c r="B21" s="11" t="n">
        <v>15</v>
      </c>
      <c r="C21" s="11" t="n">
        <v>9</v>
      </c>
      <c r="D21" s="11" t="n">
        <v>6</v>
      </c>
      <c r="E21" s="11" t="n">
        <v>5</v>
      </c>
      <c r="F21" s="11" t="n">
        <v>1</v>
      </c>
      <c r="G21" s="27" t="n">
        <v>15</v>
      </c>
      <c r="H21" s="11" t="n">
        <v>9</v>
      </c>
      <c r="I21" s="11" t="n">
        <v>7</v>
      </c>
      <c r="J21" s="11" t="n">
        <v>3</v>
      </c>
      <c r="K21" s="11" t="n">
        <v>3</v>
      </c>
    </row>
    <row r="22">
      <c r="A22" s="25" t="inlineStr">
        <is>
          <t>Louisiana</t>
        </is>
      </c>
      <c r="B22" s="11" t="n">
        <v>21</v>
      </c>
      <c r="C22" s="11" t="n">
        <v>6</v>
      </c>
      <c r="D22" s="11" t="n">
        <v>15</v>
      </c>
      <c r="E22" s="11" t="n">
        <v>3</v>
      </c>
      <c r="F22" s="11" t="n">
        <v>12</v>
      </c>
      <c r="G22" s="27" t="n">
        <v>24</v>
      </c>
      <c r="H22" s="11" t="n">
        <v>14</v>
      </c>
      <c r="I22" s="11" t="n">
        <v>10</v>
      </c>
      <c r="J22" s="11" t="n">
        <v>3</v>
      </c>
      <c r="K22" s="11" t="n">
        <v>7</v>
      </c>
    </row>
    <row r="23">
      <c r="A23" s="25" t="inlineStr">
        <is>
          <t>Maine</t>
        </is>
      </c>
      <c r="B23" s="11" t="n">
        <v>19</v>
      </c>
      <c r="C23" s="11" t="n">
        <v>7</v>
      </c>
      <c r="D23" s="11" t="n">
        <v>12</v>
      </c>
      <c r="E23" s="11" t="n">
        <v>5</v>
      </c>
      <c r="F23" s="11" t="n">
        <v>7</v>
      </c>
      <c r="G23" s="27" t="n">
        <v>18</v>
      </c>
      <c r="H23" s="11" t="n">
        <v>6</v>
      </c>
      <c r="I23" s="11" t="n">
        <v>12</v>
      </c>
      <c r="J23" s="11" t="n">
        <v>5</v>
      </c>
      <c r="K23" s="11" t="n">
        <v>7</v>
      </c>
    </row>
    <row r="24">
      <c r="A24" s="25" t="inlineStr">
        <is>
          <t>Maryland</t>
        </is>
      </c>
      <c r="B24" s="11" t="n">
        <v>16</v>
      </c>
      <c r="C24" s="11" t="n">
        <v>7</v>
      </c>
      <c r="D24" s="11" t="n">
        <v>9</v>
      </c>
      <c r="E24" s="11" t="n">
        <v>6</v>
      </c>
      <c r="F24" s="11" t="n">
        <v>3</v>
      </c>
      <c r="G24" s="27" t="n">
        <v>15</v>
      </c>
      <c r="H24" s="11" t="n">
        <v>6</v>
      </c>
      <c r="I24" s="11" t="n">
        <v>9</v>
      </c>
      <c r="J24" s="11" t="n">
        <v>4</v>
      </c>
      <c r="K24" s="11" t="n">
        <v>5</v>
      </c>
    </row>
    <row r="25">
      <c r="A25" s="25" t="inlineStr">
        <is>
          <t>Massachusetts</t>
        </is>
      </c>
      <c r="B25" s="11" t="n">
        <v>22</v>
      </c>
      <c r="C25" s="11" t="n">
        <v>4</v>
      </c>
      <c r="D25" s="11" t="n">
        <v>17</v>
      </c>
      <c r="E25" s="11" t="n">
        <v>4</v>
      </c>
      <c r="F25" s="11" t="n">
        <v>13</v>
      </c>
      <c r="G25" s="27" t="n">
        <v>25</v>
      </c>
      <c r="H25" s="11" t="n">
        <v>8</v>
      </c>
      <c r="I25" s="11" t="n">
        <v>17</v>
      </c>
      <c r="J25" s="11" t="n">
        <v>6</v>
      </c>
      <c r="K25" s="11" t="n">
        <v>11</v>
      </c>
    </row>
    <row r="26">
      <c r="A26" s="25" t="inlineStr">
        <is>
          <t>Michigan</t>
        </is>
      </c>
      <c r="B26" s="11" t="n">
        <v>15</v>
      </c>
      <c r="C26" s="11" t="n">
        <v>7</v>
      </c>
      <c r="D26" s="11" t="n">
        <v>8</v>
      </c>
      <c r="E26" s="11" t="n">
        <v>5</v>
      </c>
      <c r="F26" s="11" t="n">
        <v>3</v>
      </c>
      <c r="G26" s="27" t="n">
        <v>16</v>
      </c>
      <c r="H26" s="11" t="n">
        <v>7</v>
      </c>
      <c r="I26" s="11" t="n">
        <v>9</v>
      </c>
      <c r="J26" s="11" t="n">
        <v>5</v>
      </c>
      <c r="K26" s="11" t="n">
        <v>5</v>
      </c>
    </row>
    <row r="27">
      <c r="A27" s="25" t="inlineStr">
        <is>
          <t>Minnesota</t>
        </is>
      </c>
      <c r="B27" s="11" t="n">
        <v>19</v>
      </c>
      <c r="C27" s="11" t="n">
        <v>3</v>
      </c>
      <c r="D27" s="11" t="n">
        <v>16</v>
      </c>
      <c r="E27" s="11" t="n">
        <v>10</v>
      </c>
      <c r="F27" s="11" t="n">
        <v>6</v>
      </c>
      <c r="G27" s="27" t="n">
        <v>20</v>
      </c>
      <c r="H27" s="11" t="n">
        <v>3</v>
      </c>
      <c r="I27" s="11" t="n">
        <v>17</v>
      </c>
      <c r="J27" s="11" t="n">
        <v>9</v>
      </c>
      <c r="K27" s="11" t="n">
        <v>8</v>
      </c>
    </row>
    <row r="28">
      <c r="A28" s="25" t="inlineStr">
        <is>
          <t>Mississippi</t>
        </is>
      </c>
      <c r="B28" s="11" t="n">
        <v>10</v>
      </c>
      <c r="C28" s="11" t="n">
        <v>6</v>
      </c>
      <c r="D28" s="11" t="n">
        <v>4</v>
      </c>
      <c r="E28" s="11" t="n">
        <v>3</v>
      </c>
      <c r="F28" s="11" t="n">
        <v>1</v>
      </c>
      <c r="G28" s="27" t="n">
        <v>13</v>
      </c>
      <c r="H28" s="11" t="n">
        <v>4</v>
      </c>
      <c r="I28" s="11" t="n">
        <v>9</v>
      </c>
      <c r="J28" s="11" t="n">
        <v>7</v>
      </c>
      <c r="K28" s="11" t="n">
        <v>2</v>
      </c>
    </row>
    <row r="29">
      <c r="A29" s="25" t="inlineStr">
        <is>
          <t>Missouri</t>
        </is>
      </c>
      <c r="B29" s="11" t="n">
        <v>18</v>
      </c>
      <c r="C29" s="11" t="n">
        <v>8</v>
      </c>
      <c r="D29" s="11" t="n">
        <v>10</v>
      </c>
      <c r="E29" s="11" t="n">
        <v>5</v>
      </c>
      <c r="F29" s="11" t="n">
        <v>5</v>
      </c>
      <c r="G29" s="27" t="n">
        <v>17</v>
      </c>
      <c r="H29" s="11" t="n">
        <v>8</v>
      </c>
      <c r="I29" s="11" t="n">
        <v>10</v>
      </c>
      <c r="J29" s="11" t="n">
        <v>5</v>
      </c>
      <c r="K29" s="11" t="n">
        <v>5</v>
      </c>
    </row>
    <row r="30">
      <c r="A30" s="25" t="inlineStr">
        <is>
          <t>Montana</t>
        </is>
      </c>
      <c r="B30" s="11" t="n">
        <v>16</v>
      </c>
      <c r="C30" s="11" t="n">
        <v>5</v>
      </c>
      <c r="D30" s="11" t="n">
        <v>12</v>
      </c>
      <c r="E30" s="11" t="n">
        <v>6</v>
      </c>
      <c r="F30" s="11" t="n">
        <v>6</v>
      </c>
      <c r="G30" s="27" t="n">
        <v>16</v>
      </c>
      <c r="H30" s="11" t="n">
        <v>5</v>
      </c>
      <c r="I30" s="11" t="n">
        <v>11</v>
      </c>
      <c r="J30" s="11" t="n">
        <v>4</v>
      </c>
      <c r="K30" s="11" t="n">
        <v>6</v>
      </c>
    </row>
    <row r="31">
      <c r="A31" s="25" t="inlineStr">
        <is>
          <t>Nebraska</t>
        </is>
      </c>
      <c r="B31" s="11" t="n">
        <v>20</v>
      </c>
      <c r="C31" s="11" t="n">
        <v>5</v>
      </c>
      <c r="D31" s="11" t="n">
        <v>15</v>
      </c>
      <c r="E31" s="11" t="n">
        <v>9</v>
      </c>
      <c r="F31" s="11" t="n">
        <v>6</v>
      </c>
      <c r="G31" s="27" t="n">
        <v>23</v>
      </c>
      <c r="H31" s="11" t="n">
        <v>5</v>
      </c>
      <c r="I31" s="11" t="n">
        <v>17</v>
      </c>
      <c r="J31" s="11" t="n">
        <v>9</v>
      </c>
      <c r="K31" s="11" t="n">
        <v>8</v>
      </c>
    </row>
    <row r="32">
      <c r="A32" s="25" t="inlineStr">
        <is>
          <t>Nevada</t>
        </is>
      </c>
      <c r="B32" s="11" t="n">
        <v>26</v>
      </c>
      <c r="C32" s="11" t="n">
        <v>8</v>
      </c>
      <c r="D32" s="11" t="n">
        <v>17</v>
      </c>
      <c r="E32" s="11" t="n">
        <v>13</v>
      </c>
      <c r="F32" s="11" t="n">
        <v>5</v>
      </c>
      <c r="G32" s="27" t="n">
        <v>25</v>
      </c>
      <c r="H32" s="11" t="n">
        <v>7</v>
      </c>
      <c r="I32" s="11" t="n">
        <v>18</v>
      </c>
      <c r="J32" s="11" t="n">
        <v>13</v>
      </c>
      <c r="K32" s="11" t="n">
        <v>5</v>
      </c>
    </row>
    <row r="33">
      <c r="A33" s="25" t="inlineStr">
        <is>
          <t>New Hampshire</t>
        </is>
      </c>
      <c r="B33" s="11" t="n">
        <v>19</v>
      </c>
      <c r="C33" s="11" t="n">
        <v>4</v>
      </c>
      <c r="D33" s="11" t="n">
        <v>15</v>
      </c>
      <c r="E33" s="11" t="n">
        <v>5</v>
      </c>
      <c r="F33" s="11" t="n">
        <v>10</v>
      </c>
      <c r="G33" s="27" t="n">
        <v>21</v>
      </c>
      <c r="H33" s="11" t="n">
        <v>4</v>
      </c>
      <c r="I33" s="11" t="n">
        <v>17</v>
      </c>
      <c r="J33" s="11" t="n">
        <v>5</v>
      </c>
      <c r="K33" s="11" t="n">
        <v>12</v>
      </c>
    </row>
    <row r="34">
      <c r="A34" s="25" t="inlineStr">
        <is>
          <t>New Jersey</t>
        </is>
      </c>
      <c r="B34" s="11" t="n">
        <v>17</v>
      </c>
      <c r="C34" s="11" t="n">
        <v>5</v>
      </c>
      <c r="D34" s="11" t="n">
        <v>12</v>
      </c>
      <c r="E34" s="11" t="n">
        <v>2</v>
      </c>
      <c r="F34" s="11" t="n">
        <v>10</v>
      </c>
      <c r="G34" s="27" t="n">
        <v>18</v>
      </c>
      <c r="H34" s="11" t="n">
        <v>5</v>
      </c>
      <c r="I34" s="11" t="n">
        <v>12</v>
      </c>
      <c r="J34" s="11" t="n">
        <v>3</v>
      </c>
      <c r="K34" s="11" t="n">
        <v>9</v>
      </c>
    </row>
    <row r="35">
      <c r="A35" s="25" t="inlineStr">
        <is>
          <t>New Mexico</t>
        </is>
      </c>
      <c r="B35" s="11" t="n">
        <v>41</v>
      </c>
      <c r="C35" s="11" t="n">
        <v>8</v>
      </c>
      <c r="D35" s="11" t="n">
        <v>33</v>
      </c>
      <c r="E35" s="11" t="n">
        <v>23</v>
      </c>
      <c r="F35" s="11" t="n">
        <v>10</v>
      </c>
      <c r="G35" s="27" t="n">
        <v>34</v>
      </c>
      <c r="H35" s="11" t="n">
        <v>10</v>
      </c>
      <c r="I35" s="11" t="n">
        <v>24</v>
      </c>
      <c r="J35" s="11" t="n">
        <v>16</v>
      </c>
      <c r="K35" s="11" t="n">
        <v>8</v>
      </c>
    </row>
    <row r="36">
      <c r="A36" s="25" t="inlineStr">
        <is>
          <t>New York</t>
        </is>
      </c>
      <c r="B36" s="11" t="n">
        <v>19</v>
      </c>
      <c r="C36" s="11" t="n">
        <v>8</v>
      </c>
      <c r="D36" s="11" t="n">
        <v>11</v>
      </c>
      <c r="E36" s="11" t="n">
        <v>3</v>
      </c>
      <c r="F36" s="11" t="n">
        <v>8</v>
      </c>
      <c r="G36" s="27" t="n">
        <v>20</v>
      </c>
      <c r="H36" s="11" t="n">
        <v>6</v>
      </c>
      <c r="I36" s="11" t="n">
        <v>14</v>
      </c>
      <c r="J36" s="11" t="n">
        <v>2</v>
      </c>
      <c r="K36" s="11" t="n">
        <v>13</v>
      </c>
    </row>
    <row r="37">
      <c r="A37" s="25" t="inlineStr">
        <is>
          <t>North Carolina</t>
        </is>
      </c>
      <c r="B37" s="11" t="n">
        <v>20</v>
      </c>
      <c r="C37" s="11" t="n">
        <v>7</v>
      </c>
      <c r="D37" s="11" t="n">
        <v>13</v>
      </c>
      <c r="E37" s="11" t="n">
        <v>5</v>
      </c>
      <c r="F37" s="11" t="n">
        <v>8</v>
      </c>
      <c r="G37" s="27" t="n">
        <v>22</v>
      </c>
      <c r="H37" s="11" t="n">
        <v>4</v>
      </c>
      <c r="I37" s="11" t="n">
        <v>18</v>
      </c>
      <c r="J37" s="11" t="n">
        <v>5</v>
      </c>
      <c r="K37" s="11" t="n">
        <v>13</v>
      </c>
    </row>
    <row r="38">
      <c r="A38" s="25" t="inlineStr">
        <is>
          <t>North Dakota</t>
        </is>
      </c>
      <c r="B38" s="11" t="n">
        <v>17</v>
      </c>
      <c r="C38" s="11" t="n">
        <v>4</v>
      </c>
      <c r="D38" s="11" t="n">
        <v>13</v>
      </c>
      <c r="E38" s="11" t="n">
        <v>9</v>
      </c>
      <c r="F38" s="11" t="n">
        <v>4</v>
      </c>
      <c r="G38" s="27" t="n">
        <v>16</v>
      </c>
      <c r="H38" s="11" t="n">
        <v>5</v>
      </c>
      <c r="I38" s="11" t="n">
        <v>10</v>
      </c>
      <c r="J38" s="11" t="n">
        <v>6</v>
      </c>
      <c r="K38" s="11" t="n">
        <v>4</v>
      </c>
    </row>
    <row r="39">
      <c r="A39" s="25" t="inlineStr">
        <is>
          <t>Ohio</t>
        </is>
      </c>
      <c r="B39" s="11" t="n">
        <v>13</v>
      </c>
      <c r="C39" s="11" t="n">
        <v>6</v>
      </c>
      <c r="D39" s="11" t="n">
        <v>7</v>
      </c>
      <c r="E39" s="11" t="n">
        <v>2</v>
      </c>
      <c r="F39" s="11" t="n">
        <v>5</v>
      </c>
      <c r="G39" s="27" t="n">
        <v>14</v>
      </c>
      <c r="H39" s="11" t="n">
        <v>8</v>
      </c>
      <c r="I39" s="11" t="n">
        <v>6</v>
      </c>
      <c r="J39" s="11" t="n">
        <v>2</v>
      </c>
      <c r="K39" s="11" t="n">
        <v>4</v>
      </c>
    </row>
    <row r="40">
      <c r="A40" s="25" t="inlineStr">
        <is>
          <t>Oklahoma</t>
        </is>
      </c>
      <c r="B40" s="11" t="n">
        <v>22</v>
      </c>
      <c r="C40" s="11" t="n">
        <v>6</v>
      </c>
      <c r="D40" s="11" t="n">
        <v>16</v>
      </c>
      <c r="E40" s="11" t="n">
        <v>11</v>
      </c>
      <c r="F40" s="11" t="n">
        <v>5</v>
      </c>
      <c r="G40" s="27" t="n">
        <v>22</v>
      </c>
      <c r="H40" s="11" t="n">
        <v>6</v>
      </c>
      <c r="I40" s="11" t="n">
        <v>16</v>
      </c>
      <c r="J40" s="11" t="n">
        <v>7</v>
      </c>
      <c r="K40" s="11" t="n">
        <v>9</v>
      </c>
    </row>
    <row r="41">
      <c r="A41" s="25" t="inlineStr">
        <is>
          <t>Oregon</t>
        </is>
      </c>
      <c r="B41" s="11" t="n">
        <v>26</v>
      </c>
      <c r="C41" s="11" t="n">
        <v>9</v>
      </c>
      <c r="D41" s="11" t="n">
        <v>17</v>
      </c>
      <c r="E41" s="11" t="n">
        <v>12</v>
      </c>
      <c r="F41" s="11" t="n">
        <v>5</v>
      </c>
      <c r="G41" s="27" t="n">
        <v>28</v>
      </c>
      <c r="H41" s="11" t="n">
        <v>7</v>
      </c>
      <c r="I41" s="11" t="n">
        <v>21</v>
      </c>
      <c r="J41" s="11" t="n">
        <v>15</v>
      </c>
      <c r="K41" s="11" t="n">
        <v>7</v>
      </c>
    </row>
    <row r="42">
      <c r="A42" s="25" t="inlineStr">
        <is>
          <t>Pennsylvania</t>
        </is>
      </c>
      <c r="B42" s="11" t="n">
        <v>15</v>
      </c>
      <c r="C42" s="11" t="n">
        <v>4</v>
      </c>
      <c r="D42" s="11" t="n">
        <v>12</v>
      </c>
      <c r="E42" s="11" t="n">
        <v>3</v>
      </c>
      <c r="F42" s="11" t="n">
        <v>9</v>
      </c>
      <c r="G42" s="27" t="n">
        <v>17</v>
      </c>
      <c r="H42" s="11" t="n">
        <v>5</v>
      </c>
      <c r="I42" s="11" t="n">
        <v>13</v>
      </c>
      <c r="J42" s="11" t="n">
        <v>5</v>
      </c>
      <c r="K42" s="11" t="n">
        <v>8</v>
      </c>
    </row>
    <row r="43">
      <c r="A43" s="25" t="inlineStr">
        <is>
          <t>Rhode Island</t>
        </is>
      </c>
      <c r="B43" s="11" t="n">
        <v>26</v>
      </c>
      <c r="C43" s="11" t="n">
        <v>5</v>
      </c>
      <c r="D43" s="11" t="n">
        <v>21</v>
      </c>
      <c r="E43" s="11" t="n">
        <v>8</v>
      </c>
      <c r="F43" s="11" t="n">
        <v>13</v>
      </c>
      <c r="G43" s="27" t="n">
        <v>25</v>
      </c>
      <c r="H43" s="11" t="n">
        <v>4</v>
      </c>
      <c r="I43" s="11" t="n">
        <v>22</v>
      </c>
      <c r="J43" s="11" t="n">
        <v>9</v>
      </c>
      <c r="K43" s="11" t="n">
        <v>13</v>
      </c>
    </row>
    <row r="44">
      <c r="A44" s="25" t="inlineStr">
        <is>
          <t>South Carolina</t>
        </is>
      </c>
      <c r="B44" s="11" t="n">
        <v>18</v>
      </c>
      <c r="C44" s="11" t="n">
        <v>8</v>
      </c>
      <c r="D44" s="11" t="n">
        <v>10</v>
      </c>
      <c r="E44" s="11" t="n">
        <v>8</v>
      </c>
      <c r="F44" s="11" t="n">
        <v>2</v>
      </c>
      <c r="G44" s="27" t="n">
        <v>17</v>
      </c>
      <c r="H44" s="11" t="n">
        <v>7</v>
      </c>
      <c r="I44" s="11" t="n">
        <v>11</v>
      </c>
      <c r="J44" s="11" t="n">
        <v>8</v>
      </c>
      <c r="K44" s="11" t="n">
        <v>3</v>
      </c>
    </row>
    <row r="45">
      <c r="A45" s="25" t="inlineStr">
        <is>
          <t>South Dakota</t>
        </is>
      </c>
      <c r="B45" s="11" t="n">
        <v>18</v>
      </c>
      <c r="C45" s="11" t="n">
        <v>4</v>
      </c>
      <c r="D45" s="11" t="n">
        <v>14</v>
      </c>
      <c r="E45" s="11" t="n">
        <v>8</v>
      </c>
      <c r="F45" s="11" t="n">
        <v>5</v>
      </c>
      <c r="G45" s="27" t="n">
        <v>18</v>
      </c>
      <c r="H45" s="11" t="n">
        <v>5</v>
      </c>
      <c r="I45" s="11" t="n">
        <v>13</v>
      </c>
      <c r="J45" s="11" t="n">
        <v>8</v>
      </c>
      <c r="K45" s="11" t="n">
        <v>5</v>
      </c>
    </row>
    <row r="46">
      <c r="A46" s="25" t="inlineStr">
        <is>
          <t>Tennessee</t>
        </is>
      </c>
      <c r="B46" s="11" t="n">
        <v>15</v>
      </c>
      <c r="C46" s="11" t="n">
        <v>4</v>
      </c>
      <c r="D46" s="11" t="n">
        <v>11</v>
      </c>
      <c r="E46" s="11" t="n">
        <v>8</v>
      </c>
      <c r="F46" s="11" t="n">
        <v>2</v>
      </c>
      <c r="G46" s="27" t="n">
        <v>13</v>
      </c>
      <c r="H46" s="11" t="n">
        <v>7</v>
      </c>
      <c r="I46" s="11" t="n">
        <v>6</v>
      </c>
      <c r="J46" s="11" t="n">
        <v>3</v>
      </c>
      <c r="K46" s="11" t="n">
        <v>2</v>
      </c>
    </row>
    <row r="47">
      <c r="A47" s="25" t="inlineStr">
        <is>
          <t>Texas</t>
        </is>
      </c>
      <c r="B47" s="11" t="n">
        <v>26</v>
      </c>
      <c r="C47" s="11" t="n">
        <v>11</v>
      </c>
      <c r="D47" s="11" t="n">
        <v>15</v>
      </c>
      <c r="E47" s="11" t="n">
        <v>14</v>
      </c>
      <c r="F47" s="11" t="n">
        <v>1</v>
      </c>
      <c r="G47" s="27" t="n">
        <v>26</v>
      </c>
      <c r="H47" s="11" t="n">
        <v>11</v>
      </c>
      <c r="I47" s="11" t="n">
        <v>16</v>
      </c>
      <c r="J47" s="11" t="n">
        <v>13</v>
      </c>
      <c r="K47" s="11" t="n">
        <v>3</v>
      </c>
    </row>
    <row r="48">
      <c r="A48" s="25" t="inlineStr">
        <is>
          <t>Utah</t>
        </is>
      </c>
      <c r="B48" s="11" t="n">
        <v>22</v>
      </c>
      <c r="C48" s="11" t="n">
        <v>5</v>
      </c>
      <c r="D48" s="11" t="n">
        <v>17</v>
      </c>
      <c r="E48" s="11" t="n">
        <v>11</v>
      </c>
      <c r="F48" s="11" t="n">
        <v>6</v>
      </c>
      <c r="G48" s="27" t="n">
        <v>21</v>
      </c>
      <c r="H48" s="11" t="n">
        <v>4</v>
      </c>
      <c r="I48" s="11" t="n">
        <v>17</v>
      </c>
      <c r="J48" s="11" t="n">
        <v>11</v>
      </c>
      <c r="K48" s="11" t="n">
        <v>6</v>
      </c>
    </row>
    <row r="49">
      <c r="A49" s="25" t="inlineStr">
        <is>
          <t>Vermont</t>
        </is>
      </c>
      <c r="B49" s="11" t="n">
        <v>18</v>
      </c>
      <c r="C49" s="11" t="n">
        <v>6</v>
      </c>
      <c r="D49" s="11" t="n">
        <v>12</v>
      </c>
      <c r="E49" s="11" t="n">
        <v>4</v>
      </c>
      <c r="F49" s="11" t="n">
        <v>7</v>
      </c>
      <c r="G49" s="27" t="n">
        <v>16</v>
      </c>
      <c r="H49" s="11" t="n">
        <v>5</v>
      </c>
      <c r="I49" s="11" t="n">
        <v>11</v>
      </c>
      <c r="J49" s="11" t="n">
        <v>5</v>
      </c>
      <c r="K49" s="11" t="n">
        <v>7</v>
      </c>
    </row>
    <row r="50">
      <c r="A50" s="25" t="inlineStr">
        <is>
          <t>Virginia</t>
        </is>
      </c>
      <c r="B50" s="11" t="n">
        <v>19</v>
      </c>
      <c r="C50" s="11" t="n">
        <v>10</v>
      </c>
      <c r="D50" s="11" t="n">
        <v>9</v>
      </c>
      <c r="E50" s="11" t="n">
        <v>5</v>
      </c>
      <c r="F50" s="11" t="n">
        <v>4</v>
      </c>
      <c r="G50" s="27" t="n">
        <v>23</v>
      </c>
      <c r="H50" s="11" t="n">
        <v>12</v>
      </c>
      <c r="I50" s="11" t="n">
        <v>11</v>
      </c>
      <c r="J50" s="11" t="n">
        <v>7</v>
      </c>
      <c r="K50" s="11" t="n">
        <v>4</v>
      </c>
    </row>
    <row r="51">
      <c r="A51" s="25" t="inlineStr">
        <is>
          <t>Washington</t>
        </is>
      </c>
      <c r="B51" s="11" t="n">
        <v>20</v>
      </c>
      <c r="C51" s="11" t="n">
        <v>5</v>
      </c>
      <c r="D51" s="11" t="n">
        <v>15</v>
      </c>
      <c r="E51" s="11" t="n">
        <v>10</v>
      </c>
      <c r="F51" s="11" t="n">
        <v>5</v>
      </c>
      <c r="G51" s="27" t="n">
        <v>20</v>
      </c>
      <c r="H51" s="11" t="n">
        <v>4</v>
      </c>
      <c r="I51" s="11" t="n">
        <v>16</v>
      </c>
      <c r="J51" s="11" t="n">
        <v>8</v>
      </c>
      <c r="K51" s="11" t="n">
        <v>8</v>
      </c>
    </row>
    <row r="52">
      <c r="A52" s="25" t="inlineStr">
        <is>
          <t>West Virginia</t>
        </is>
      </c>
      <c r="B52" s="11" t="n">
        <v>15</v>
      </c>
      <c r="C52" s="11" t="n">
        <v>9</v>
      </c>
      <c r="D52" s="11" t="n">
        <v>6</v>
      </c>
      <c r="E52" s="11" t="n">
        <v>4</v>
      </c>
      <c r="F52" s="11" t="n">
        <v>2</v>
      </c>
      <c r="G52" s="27" t="n">
        <v>18</v>
      </c>
      <c r="H52" s="11" t="n">
        <v>5</v>
      </c>
      <c r="I52" s="11" t="n">
        <v>12</v>
      </c>
      <c r="J52" s="11" t="n">
        <v>9</v>
      </c>
      <c r="K52" s="11" t="n">
        <v>4</v>
      </c>
    </row>
    <row r="53">
      <c r="A53" s="25" t="inlineStr">
        <is>
          <t>Wisconsin</t>
        </is>
      </c>
      <c r="B53" s="11" t="n">
        <v>19</v>
      </c>
      <c r="C53" s="11" t="n">
        <v>6</v>
      </c>
      <c r="D53" s="11" t="n">
        <v>13</v>
      </c>
      <c r="E53" s="11" t="n">
        <v>4</v>
      </c>
      <c r="F53" s="11" t="n">
        <v>9</v>
      </c>
      <c r="G53" s="27" t="n">
        <v>20</v>
      </c>
      <c r="H53" s="11" t="n">
        <v>6</v>
      </c>
      <c r="I53" s="11" t="n">
        <v>14</v>
      </c>
      <c r="J53" s="11" t="n">
        <v>5</v>
      </c>
      <c r="K53" s="11" t="n">
        <v>9</v>
      </c>
    </row>
    <row r="54">
      <c r="A54" s="25" t="inlineStr">
        <is>
          <t>Wyoming</t>
        </is>
      </c>
      <c r="B54" s="11" t="n">
        <v>18</v>
      </c>
      <c r="C54" s="11" t="n">
        <v>2</v>
      </c>
      <c r="D54" s="11" t="n">
        <v>16</v>
      </c>
      <c r="E54" s="11" t="n">
        <v>7</v>
      </c>
      <c r="F54" s="11" t="n">
        <v>10</v>
      </c>
      <c r="G54" s="27" t="n">
        <v>20</v>
      </c>
      <c r="H54" s="11" t="n">
        <v>2</v>
      </c>
      <c r="I54" s="11" t="n">
        <v>18</v>
      </c>
      <c r="J54" s="11" t="n">
        <v>7</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18</v>
      </c>
      <c r="C56" s="11" t="n">
        <v>6</v>
      </c>
      <c r="D56" s="11" t="n">
        <v>12</v>
      </c>
      <c r="E56" s="11" t="n">
        <v>3</v>
      </c>
      <c r="F56" s="11" t="n">
        <v>9</v>
      </c>
      <c r="G56" s="27" t="n">
        <v>20</v>
      </c>
      <c r="H56" s="11" t="n">
        <v>7</v>
      </c>
      <c r="I56" s="11" t="n">
        <v>12</v>
      </c>
      <c r="J56" s="11" t="n">
        <v>3</v>
      </c>
      <c r="K56" s="11" t="n">
        <v>9</v>
      </c>
    </row>
    <row r="57">
      <c r="A57" s="28" t="inlineStr">
        <is>
          <t>DoDEA¹</t>
        </is>
      </c>
      <c r="B57" s="15" t="n">
        <v>15</v>
      </c>
      <c r="C57" s="15" t="n">
        <v>3</v>
      </c>
      <c r="D57" s="15" t="n">
        <v>12</v>
      </c>
      <c r="E57" s="15" t="n">
        <v>7</v>
      </c>
      <c r="F57" s="15" t="n">
        <v>6</v>
      </c>
      <c r="G57" s="32" t="n">
        <v>16</v>
      </c>
      <c r="H57" s="15" t="n">
        <v>4</v>
      </c>
      <c r="I57" s="15" t="n">
        <v>12</v>
      </c>
      <c r="J57" s="15" t="n">
        <v>7</v>
      </c>
      <c r="K57" s="15" t="n">
        <v>6</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1.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23</v>
      </c>
      <c r="C4" s="11" t="n">
        <v>6</v>
      </c>
      <c r="D4" s="11" t="n">
        <v>17</v>
      </c>
      <c r="E4" s="11" t="n">
        <v>10</v>
      </c>
      <c r="F4" s="11" t="n">
        <v>7</v>
      </c>
      <c r="G4" s="27" t="n">
        <v>23</v>
      </c>
      <c r="H4" s="11" t="n">
        <v>5</v>
      </c>
      <c r="I4" s="11" t="n">
        <v>18</v>
      </c>
      <c r="J4" s="11" t="n">
        <v>9</v>
      </c>
      <c r="K4" s="11" t="n">
        <v>9</v>
      </c>
    </row>
    <row r="5">
      <c r="A5" s="25" t="inlineStr">
        <is>
          <t>Alabama</t>
        </is>
      </c>
      <c r="B5" s="11" t="n">
        <v>14</v>
      </c>
      <c r="C5" s="11" t="n">
        <v>3</v>
      </c>
      <c r="D5" s="11" t="n">
        <v>11</v>
      </c>
      <c r="E5" s="11" t="n">
        <v>8</v>
      </c>
      <c r="F5" s="11" t="n">
        <v>3</v>
      </c>
      <c r="G5" s="27" t="n">
        <v>12</v>
      </c>
      <c r="H5" s="11" t="n">
        <v>2</v>
      </c>
      <c r="I5" s="11" t="n">
        <v>10</v>
      </c>
      <c r="J5" s="11" t="n">
        <v>7</v>
      </c>
      <c r="K5" s="11" t="n">
        <v>3</v>
      </c>
    </row>
    <row r="6">
      <c r="A6" s="25" t="inlineStr">
        <is>
          <t>Alaska</t>
        </is>
      </c>
      <c r="B6" s="11" t="n">
        <v>28</v>
      </c>
      <c r="C6" s="11" t="n">
        <v>4</v>
      </c>
      <c r="D6" s="11" t="n">
        <v>23</v>
      </c>
      <c r="E6" s="11" t="n">
        <v>12</v>
      </c>
      <c r="F6" s="11" t="n">
        <v>11</v>
      </c>
      <c r="G6" s="27" t="n">
        <v>25</v>
      </c>
      <c r="H6" s="11" t="n">
        <v>3</v>
      </c>
      <c r="I6" s="11" t="n">
        <v>22</v>
      </c>
      <c r="J6" s="11" t="n">
        <v>6</v>
      </c>
      <c r="K6" s="11" t="n">
        <v>16</v>
      </c>
    </row>
    <row r="7">
      <c r="A7" s="25" t="inlineStr">
        <is>
          <t>Arizona</t>
        </is>
      </c>
      <c r="B7" s="11" t="n">
        <v>25</v>
      </c>
      <c r="C7" s="11" t="n">
        <v>6</v>
      </c>
      <c r="D7" s="11" t="n">
        <v>19</v>
      </c>
      <c r="E7" s="11" t="n">
        <v>13</v>
      </c>
      <c r="F7" s="11" t="n">
        <v>6</v>
      </c>
      <c r="G7" s="27" t="n">
        <v>26</v>
      </c>
      <c r="H7" s="11" t="n">
        <v>4</v>
      </c>
      <c r="I7" s="11" t="n">
        <v>22</v>
      </c>
      <c r="J7" s="11" t="n">
        <v>13</v>
      </c>
      <c r="K7" s="11" t="n">
        <v>8</v>
      </c>
    </row>
    <row r="8">
      <c r="A8" s="25" t="inlineStr">
        <is>
          <t>Arkansas</t>
        </is>
      </c>
      <c r="B8" s="11" t="n">
        <v>20</v>
      </c>
      <c r="C8" s="11" t="n">
        <v>7</v>
      </c>
      <c r="D8" s="11" t="n">
        <v>12</v>
      </c>
      <c r="E8" s="11" t="n">
        <v>5</v>
      </c>
      <c r="F8" s="11" t="n">
        <v>7</v>
      </c>
      <c r="G8" s="27" t="n">
        <v>17</v>
      </c>
      <c r="H8" s="11" t="n">
        <v>1</v>
      </c>
      <c r="I8" s="11" t="n">
        <v>16</v>
      </c>
      <c r="J8" s="11" t="n">
        <v>4</v>
      </c>
      <c r="K8" s="11" t="n">
        <v>12</v>
      </c>
    </row>
    <row r="9">
      <c r="A9" s="25" t="inlineStr">
        <is>
          <t>California</t>
        </is>
      </c>
      <c r="B9" s="11" t="n">
        <v>40</v>
      </c>
      <c r="C9" s="11" t="n">
        <v>4</v>
      </c>
      <c r="D9" s="11" t="n">
        <v>36</v>
      </c>
      <c r="E9" s="11" t="n">
        <v>32</v>
      </c>
      <c r="F9" s="11" t="n">
        <v>4</v>
      </c>
      <c r="G9" s="27" t="n">
        <v>36</v>
      </c>
      <c r="H9" s="11" t="n">
        <v>3</v>
      </c>
      <c r="I9" s="11" t="n">
        <v>33</v>
      </c>
      <c r="J9" s="11" t="n">
        <v>28</v>
      </c>
      <c r="K9" s="11" t="n">
        <v>5</v>
      </c>
    </row>
    <row r="10">
      <c r="A10" s="25" t="inlineStr">
        <is>
          <t>Colorado</t>
        </is>
      </c>
      <c r="B10" s="11" t="n">
        <v>24</v>
      </c>
      <c r="C10" s="11" t="n">
        <v>4</v>
      </c>
      <c r="D10" s="11" t="n">
        <v>20</v>
      </c>
      <c r="E10" s="11" t="n">
        <v>10</v>
      </c>
      <c r="F10" s="11" t="n">
        <v>11</v>
      </c>
      <c r="G10" s="27" t="n">
        <v>21</v>
      </c>
      <c r="H10" s="11" t="n">
        <v>3</v>
      </c>
      <c r="I10" s="11" t="n">
        <v>18</v>
      </c>
      <c r="J10" s="11" t="n">
        <v>6</v>
      </c>
      <c r="K10" s="11" t="n">
        <v>12</v>
      </c>
    </row>
    <row r="11">
      <c r="A11" s="25" t="inlineStr">
        <is>
          <t>Connecticut</t>
        </is>
      </c>
      <c r="B11" s="11" t="n">
        <v>18</v>
      </c>
      <c r="C11" s="11" t="n">
        <v>4</v>
      </c>
      <c r="D11" s="11" t="n">
        <v>15</v>
      </c>
      <c r="E11" s="11" t="n">
        <v>4</v>
      </c>
      <c r="F11" s="11" t="n">
        <v>11</v>
      </c>
      <c r="G11" s="27" t="n">
        <v>18</v>
      </c>
      <c r="H11" s="11" t="n">
        <v>4</v>
      </c>
      <c r="I11" s="11" t="n">
        <v>14</v>
      </c>
      <c r="J11" s="11" t="n">
        <v>2</v>
      </c>
      <c r="K11" s="11" t="n">
        <v>12</v>
      </c>
    </row>
    <row r="12">
      <c r="A12" s="25" t="inlineStr">
        <is>
          <t>Delaware</t>
        </is>
      </c>
      <c r="B12" s="11" t="n">
        <v>22</v>
      </c>
      <c r="C12" s="11" t="n">
        <v>12</v>
      </c>
      <c r="D12" s="11" t="n">
        <v>11</v>
      </c>
      <c r="E12" s="11" t="n">
        <v>4</v>
      </c>
      <c r="F12" s="11" t="n">
        <v>7</v>
      </c>
      <c r="G12" s="27" t="n">
        <v>18</v>
      </c>
      <c r="H12" s="11" t="n">
        <v>8</v>
      </c>
      <c r="I12" s="11" t="n">
        <v>11</v>
      </c>
      <c r="J12" s="11" t="n">
        <v>3</v>
      </c>
      <c r="K12" s="11" t="n">
        <v>8</v>
      </c>
    </row>
    <row r="13">
      <c r="A13" s="25" t="inlineStr">
        <is>
          <t>Florida</t>
        </is>
      </c>
      <c r="B13" s="11" t="n">
        <v>22</v>
      </c>
      <c r="C13" s="11" t="n">
        <v>7</v>
      </c>
      <c r="D13" s="11" t="n">
        <v>16</v>
      </c>
      <c r="E13" s="11" t="n">
        <v>2</v>
      </c>
      <c r="F13" s="11" t="n">
        <v>14</v>
      </c>
      <c r="G13" s="27" t="n">
        <v>23</v>
      </c>
      <c r="H13" s="11" t="n">
        <v>5</v>
      </c>
      <c r="I13" s="11" t="n">
        <v>19</v>
      </c>
      <c r="J13" s="11" t="n">
        <v>4</v>
      </c>
      <c r="K13" s="11" t="n">
        <v>15</v>
      </c>
    </row>
    <row r="14">
      <c r="A14" s="25" t="inlineStr">
        <is>
          <t>Georgia</t>
        </is>
      </c>
      <c r="B14" s="11" t="n">
        <v>15</v>
      </c>
      <c r="C14" s="11" t="n">
        <v>8</v>
      </c>
      <c r="D14" s="11" t="n">
        <v>7</v>
      </c>
      <c r="E14" s="11" t="n">
        <v>4</v>
      </c>
      <c r="F14" s="11" t="n">
        <v>3</v>
      </c>
      <c r="G14" s="27" t="n">
        <v>14</v>
      </c>
      <c r="H14" s="11" t="n">
        <v>5</v>
      </c>
      <c r="I14" s="11" t="n">
        <v>9</v>
      </c>
      <c r="J14" s="11" t="n">
        <v>4</v>
      </c>
      <c r="K14" s="11" t="n">
        <v>5</v>
      </c>
    </row>
    <row r="15">
      <c r="A15" s="25" t="inlineStr">
        <is>
          <t>Hawaii</t>
        </is>
      </c>
      <c r="B15" s="11" t="n">
        <v>19</v>
      </c>
      <c r="C15" s="11" t="n">
        <v>4</v>
      </c>
      <c r="D15" s="11" t="n">
        <v>15</v>
      </c>
      <c r="E15" s="11" t="n">
        <v>7</v>
      </c>
      <c r="F15" s="11" t="n">
        <v>8</v>
      </c>
      <c r="G15" s="27" t="n">
        <v>20</v>
      </c>
      <c r="H15" s="11" t="n">
        <v>2</v>
      </c>
      <c r="I15" s="11" t="n">
        <v>18</v>
      </c>
      <c r="J15" s="11" t="n">
        <v>5</v>
      </c>
      <c r="K15" s="11" t="n">
        <v>13</v>
      </c>
    </row>
    <row r="16">
      <c r="A16" s="25" t="inlineStr">
        <is>
          <t>Idaho</t>
        </is>
      </c>
      <c r="B16" s="11" t="n">
        <v>18</v>
      </c>
      <c r="C16" s="11" t="n">
        <v>3</v>
      </c>
      <c r="D16" s="11" t="n">
        <v>15</v>
      </c>
      <c r="E16" s="11" t="n">
        <v>9</v>
      </c>
      <c r="F16" s="11" t="n">
        <v>6</v>
      </c>
      <c r="G16" s="27" t="n">
        <v>15</v>
      </c>
      <c r="H16" s="11" t="n">
        <v>3</v>
      </c>
      <c r="I16" s="11" t="n">
        <v>12</v>
      </c>
      <c r="J16" s="11" t="n">
        <v>6</v>
      </c>
      <c r="K16" s="11" t="n">
        <v>6</v>
      </c>
    </row>
    <row r="17">
      <c r="A17" s="25" t="inlineStr">
        <is>
          <t>Illinois</t>
        </is>
      </c>
      <c r="B17" s="11" t="n">
        <v>23</v>
      </c>
      <c r="C17" s="11" t="n">
        <v>7</v>
      </c>
      <c r="D17" s="11" t="n">
        <v>16</v>
      </c>
      <c r="E17" s="11" t="n">
        <v>9</v>
      </c>
      <c r="F17" s="11" t="n">
        <v>8</v>
      </c>
      <c r="G17" s="27" t="n">
        <v>22</v>
      </c>
      <c r="H17" s="11" t="n">
        <v>4</v>
      </c>
      <c r="I17" s="11" t="n">
        <v>18</v>
      </c>
      <c r="J17" s="11" t="n">
        <v>5</v>
      </c>
      <c r="K17" s="11" t="n">
        <v>13</v>
      </c>
    </row>
    <row r="18">
      <c r="A18" s="25" t="inlineStr">
        <is>
          <t>Indiana</t>
        </is>
      </c>
      <c r="B18" s="11" t="n">
        <v>20</v>
      </c>
      <c r="C18" s="11" t="n">
        <v>5</v>
      </c>
      <c r="D18" s="11" t="n">
        <v>15</v>
      </c>
      <c r="E18" s="11" t="n">
        <v>7</v>
      </c>
      <c r="F18" s="11" t="n">
        <v>8</v>
      </c>
      <c r="G18" s="27" t="n">
        <v>19</v>
      </c>
      <c r="H18" s="11" t="n">
        <v>5</v>
      </c>
      <c r="I18" s="11" t="n">
        <v>15</v>
      </c>
      <c r="J18" s="11" t="n">
        <v>6</v>
      </c>
      <c r="K18" s="11" t="n">
        <v>9</v>
      </c>
    </row>
    <row r="19">
      <c r="A19" s="25" t="inlineStr">
        <is>
          <t>Iowa</t>
        </is>
      </c>
      <c r="B19" s="11" t="n">
        <v>17</v>
      </c>
      <c r="C19" s="11" t="n">
        <v>5</v>
      </c>
      <c r="D19" s="11" t="n">
        <v>12</v>
      </c>
      <c r="E19" s="11" t="n">
        <v>4</v>
      </c>
      <c r="F19" s="11" t="n">
        <v>8</v>
      </c>
      <c r="G19" s="27" t="n">
        <v>18</v>
      </c>
      <c r="H19" s="11" t="n">
        <v>5</v>
      </c>
      <c r="I19" s="11" t="n">
        <v>14</v>
      </c>
      <c r="J19" s="11" t="n">
        <v>3</v>
      </c>
      <c r="K19" s="11" t="n">
        <v>10</v>
      </c>
    </row>
    <row r="20">
      <c r="A20" s="25" t="inlineStr">
        <is>
          <t>Kansas</t>
        </is>
      </c>
      <c r="B20" s="11" t="n">
        <v>19</v>
      </c>
      <c r="C20" s="11" t="n">
        <v>6</v>
      </c>
      <c r="D20" s="11" t="n">
        <v>14</v>
      </c>
      <c r="E20" s="11" t="n">
        <v>8</v>
      </c>
      <c r="F20" s="11" t="n">
        <v>6</v>
      </c>
      <c r="G20" s="27" t="n">
        <v>22</v>
      </c>
      <c r="H20" s="11" t="n">
        <v>6</v>
      </c>
      <c r="I20" s="11" t="n">
        <v>16</v>
      </c>
      <c r="J20" s="11" t="n">
        <v>8</v>
      </c>
      <c r="K20" s="11" t="n">
        <v>9</v>
      </c>
    </row>
    <row r="21">
      <c r="A21" s="25" t="inlineStr">
        <is>
          <t>Kentucky</t>
        </is>
      </c>
      <c r="B21" s="11" t="n">
        <v>17</v>
      </c>
      <c r="C21" s="11" t="n">
        <v>8</v>
      </c>
      <c r="D21" s="11" t="n">
        <v>9</v>
      </c>
      <c r="E21" s="11" t="n">
        <v>6</v>
      </c>
      <c r="F21" s="11" t="n">
        <v>3</v>
      </c>
      <c r="G21" s="27" t="n">
        <v>17</v>
      </c>
      <c r="H21" s="11" t="n">
        <v>8</v>
      </c>
      <c r="I21" s="11" t="n">
        <v>9</v>
      </c>
      <c r="J21" s="11" t="n">
        <v>5</v>
      </c>
      <c r="K21" s="11" t="n">
        <v>4</v>
      </c>
    </row>
    <row r="22">
      <c r="A22" s="25" t="inlineStr">
        <is>
          <t>Louisiana</t>
        </is>
      </c>
      <c r="B22" s="11" t="n">
        <v>19</v>
      </c>
      <c r="C22" s="11" t="n">
        <v>4</v>
      </c>
      <c r="D22" s="11" t="n">
        <v>15</v>
      </c>
      <c r="E22" s="11" t="n">
        <v>4</v>
      </c>
      <c r="F22" s="11" t="n">
        <v>12</v>
      </c>
      <c r="G22" s="27" t="n">
        <v>22</v>
      </c>
      <c r="H22" s="11" t="n">
        <v>2</v>
      </c>
      <c r="I22" s="11" t="n">
        <v>20</v>
      </c>
      <c r="J22" s="11" t="n">
        <v>4</v>
      </c>
      <c r="K22" s="11" t="n">
        <v>16</v>
      </c>
    </row>
    <row r="23">
      <c r="A23" s="25" t="inlineStr">
        <is>
          <t>Maine</t>
        </is>
      </c>
      <c r="B23" s="11" t="n">
        <v>20</v>
      </c>
      <c r="C23" s="11" t="n">
        <v>6</v>
      </c>
      <c r="D23" s="11" t="n">
        <v>14</v>
      </c>
      <c r="E23" s="11" t="n">
        <v>5</v>
      </c>
      <c r="F23" s="11" t="n">
        <v>9</v>
      </c>
      <c r="G23" s="27" t="n">
        <v>20</v>
      </c>
      <c r="H23" s="11" t="n">
        <v>4</v>
      </c>
      <c r="I23" s="11" t="n">
        <v>15</v>
      </c>
      <c r="J23" s="11" t="n">
        <v>3</v>
      </c>
      <c r="K23" s="11" t="n">
        <v>12</v>
      </c>
    </row>
    <row r="24">
      <c r="A24" s="25" t="inlineStr">
        <is>
          <t>Maryland</t>
        </is>
      </c>
      <c r="B24" s="11" t="n">
        <v>17</v>
      </c>
      <c r="C24" s="11" t="n">
        <v>9</v>
      </c>
      <c r="D24" s="11" t="n">
        <v>9</v>
      </c>
      <c r="E24" s="11" t="n">
        <v>4</v>
      </c>
      <c r="F24" s="11" t="n">
        <v>5</v>
      </c>
      <c r="G24" s="27" t="n">
        <v>19</v>
      </c>
      <c r="H24" s="11" t="n">
        <v>11</v>
      </c>
      <c r="I24" s="11" t="n">
        <v>8</v>
      </c>
      <c r="J24" s="11" t="n">
        <v>2</v>
      </c>
      <c r="K24" s="11" t="n">
        <v>6</v>
      </c>
    </row>
    <row r="25">
      <c r="A25" s="25" t="inlineStr">
        <is>
          <t>Massachusetts</t>
        </is>
      </c>
      <c r="B25" s="11" t="n">
        <v>23</v>
      </c>
      <c r="C25" s="11" t="n">
        <v>6</v>
      </c>
      <c r="D25" s="11" t="n">
        <v>16</v>
      </c>
      <c r="E25" s="11" t="n">
        <v>6</v>
      </c>
      <c r="F25" s="11" t="n">
        <v>10</v>
      </c>
      <c r="G25" s="27" t="n">
        <v>24</v>
      </c>
      <c r="H25" s="11" t="n">
        <v>5</v>
      </c>
      <c r="I25" s="11" t="n">
        <v>19</v>
      </c>
      <c r="J25" s="11" t="n">
        <v>7</v>
      </c>
      <c r="K25" s="11" t="n">
        <v>12</v>
      </c>
    </row>
    <row r="26">
      <c r="A26" s="25" t="inlineStr">
        <is>
          <t>Michigan</t>
        </is>
      </c>
      <c r="B26" s="11" t="n">
        <v>16</v>
      </c>
      <c r="C26" s="11" t="n">
        <v>5</v>
      </c>
      <c r="D26" s="11" t="n">
        <v>11</v>
      </c>
      <c r="E26" s="11" t="n">
        <v>5</v>
      </c>
      <c r="F26" s="11" t="n">
        <v>6</v>
      </c>
      <c r="G26" s="27" t="n">
        <v>17</v>
      </c>
      <c r="H26" s="11" t="n">
        <v>4</v>
      </c>
      <c r="I26" s="11" t="n">
        <v>12</v>
      </c>
      <c r="J26" s="11" t="n">
        <v>6</v>
      </c>
      <c r="K26" s="11" t="n">
        <v>7</v>
      </c>
    </row>
    <row r="27">
      <c r="A27" s="25" t="inlineStr">
        <is>
          <t>Minnesota</t>
        </is>
      </c>
      <c r="B27" s="11" t="n">
        <v>21</v>
      </c>
      <c r="C27" s="11" t="n">
        <v>4</v>
      </c>
      <c r="D27" s="11" t="n">
        <v>17</v>
      </c>
      <c r="E27" s="11" t="n">
        <v>9</v>
      </c>
      <c r="F27" s="11" t="n">
        <v>8</v>
      </c>
      <c r="G27" s="27" t="n">
        <v>21</v>
      </c>
      <c r="H27" s="11" t="n">
        <v>3</v>
      </c>
      <c r="I27" s="11" t="n">
        <v>19</v>
      </c>
      <c r="J27" s="11" t="n">
        <v>9</v>
      </c>
      <c r="K27" s="11" t="n">
        <v>9</v>
      </c>
    </row>
    <row r="28">
      <c r="A28" s="25" t="inlineStr">
        <is>
          <t>Mississippi</t>
        </is>
      </c>
      <c r="B28" s="11" t="n">
        <v>12</v>
      </c>
      <c r="C28" s="11" t="n">
        <v>2</v>
      </c>
      <c r="D28" s="11" t="n">
        <v>9</v>
      </c>
      <c r="E28" s="11" t="n">
        <v>6</v>
      </c>
      <c r="F28" s="11" t="n">
        <v>4</v>
      </c>
      <c r="G28" s="27" t="n">
        <v>10</v>
      </c>
      <c r="H28" s="11" t="n">
        <v>1</v>
      </c>
      <c r="I28" s="11" t="n">
        <v>9</v>
      </c>
      <c r="J28" s="11" t="n">
        <v>4</v>
      </c>
      <c r="K28" s="11" t="n">
        <v>5</v>
      </c>
    </row>
    <row r="29">
      <c r="A29" s="25" t="inlineStr">
        <is>
          <t>Missouri</t>
        </is>
      </c>
      <c r="B29" s="11" t="n">
        <v>17</v>
      </c>
      <c r="C29" s="11" t="n">
        <v>4</v>
      </c>
      <c r="D29" s="11" t="n">
        <v>14</v>
      </c>
      <c r="E29" s="11" t="n">
        <v>5</v>
      </c>
      <c r="F29" s="11" t="n">
        <v>8</v>
      </c>
      <c r="G29" s="27" t="n">
        <v>16</v>
      </c>
      <c r="H29" s="11" t="n">
        <v>4</v>
      </c>
      <c r="I29" s="11" t="n">
        <v>12</v>
      </c>
      <c r="J29" s="11" t="n">
        <v>4</v>
      </c>
      <c r="K29" s="11" t="n">
        <v>8</v>
      </c>
    </row>
    <row r="30">
      <c r="A30" s="25" t="inlineStr">
        <is>
          <t>Montana</t>
        </is>
      </c>
      <c r="B30" s="11" t="n">
        <v>16</v>
      </c>
      <c r="C30" s="11" t="n">
        <v>4</v>
      </c>
      <c r="D30" s="11" t="n">
        <v>12</v>
      </c>
      <c r="E30" s="11" t="n">
        <v>5</v>
      </c>
      <c r="F30" s="11" t="n">
        <v>7</v>
      </c>
      <c r="G30" s="27" t="n">
        <v>14</v>
      </c>
      <c r="H30" s="11" t="n">
        <v>4</v>
      </c>
      <c r="I30" s="11" t="n">
        <v>11</v>
      </c>
      <c r="J30" s="11" t="n">
        <v>4</v>
      </c>
      <c r="K30" s="11" t="n">
        <v>6</v>
      </c>
    </row>
    <row r="31">
      <c r="A31" s="25" t="inlineStr">
        <is>
          <t>Nebraska</t>
        </is>
      </c>
      <c r="B31" s="11" t="n">
        <v>22</v>
      </c>
      <c r="C31" s="11" t="n">
        <v>5</v>
      </c>
      <c r="D31" s="11" t="n">
        <v>17</v>
      </c>
      <c r="E31" s="11" t="n">
        <v>9</v>
      </c>
      <c r="F31" s="11" t="n">
        <v>8</v>
      </c>
      <c r="G31" s="27" t="n">
        <v>24</v>
      </c>
      <c r="H31" s="11" t="n">
        <v>5</v>
      </c>
      <c r="I31" s="11" t="n">
        <v>19</v>
      </c>
      <c r="J31" s="11" t="n">
        <v>10</v>
      </c>
      <c r="K31" s="11" t="n">
        <v>9</v>
      </c>
    </row>
    <row r="32">
      <c r="A32" s="25" t="inlineStr">
        <is>
          <t>Nevada</t>
        </is>
      </c>
      <c r="B32" s="11" t="n">
        <v>32</v>
      </c>
      <c r="C32" s="11" t="n">
        <v>8</v>
      </c>
      <c r="D32" s="11" t="n">
        <v>24</v>
      </c>
      <c r="E32" s="11" t="n">
        <v>16</v>
      </c>
      <c r="F32" s="11" t="n">
        <v>8</v>
      </c>
      <c r="G32" s="27" t="n">
        <v>30</v>
      </c>
      <c r="H32" s="11" t="n">
        <v>4</v>
      </c>
      <c r="I32" s="11" t="n">
        <v>26</v>
      </c>
      <c r="J32" s="11" t="n">
        <v>13</v>
      </c>
      <c r="K32" s="11" t="n">
        <v>13</v>
      </c>
    </row>
    <row r="33">
      <c r="A33" s="25" t="inlineStr">
        <is>
          <t>New Hampshire</t>
        </is>
      </c>
      <c r="B33" s="11" t="n">
        <v>21</v>
      </c>
      <c r="C33" s="11" t="n">
        <v>4</v>
      </c>
      <c r="D33" s="11" t="n">
        <v>17</v>
      </c>
      <c r="E33" s="11" t="n">
        <v>4</v>
      </c>
      <c r="F33" s="11" t="n">
        <v>13</v>
      </c>
      <c r="G33" s="27" t="n">
        <v>21</v>
      </c>
      <c r="H33" s="11" t="n">
        <v>3</v>
      </c>
      <c r="I33" s="11" t="n">
        <v>17</v>
      </c>
      <c r="J33" s="11" t="n">
        <v>3</v>
      </c>
      <c r="K33" s="11" t="n">
        <v>14</v>
      </c>
    </row>
    <row r="34">
      <c r="A34" s="25" t="inlineStr">
        <is>
          <t>New Jersey</t>
        </is>
      </c>
      <c r="B34" s="11" t="n">
        <v>17</v>
      </c>
      <c r="C34" s="11" t="n">
        <v>7</v>
      </c>
      <c r="D34" s="11" t="n">
        <v>10</v>
      </c>
      <c r="E34" s="11" t="n">
        <v>1</v>
      </c>
      <c r="F34" s="11" t="n">
        <v>9</v>
      </c>
      <c r="G34" s="27" t="n">
        <v>19</v>
      </c>
      <c r="H34" s="11" t="n">
        <v>9</v>
      </c>
      <c r="I34" s="11" t="n">
        <v>10</v>
      </c>
      <c r="J34" s="11" t="n">
        <v>2</v>
      </c>
      <c r="K34" s="11" t="n">
        <v>8</v>
      </c>
    </row>
    <row r="35">
      <c r="A35" s="25" t="inlineStr">
        <is>
          <t>New Mexico</t>
        </is>
      </c>
      <c r="B35" s="11" t="n">
        <v>33</v>
      </c>
      <c r="C35" s="11" t="n">
        <v>12</v>
      </c>
      <c r="D35" s="11" t="n">
        <v>21</v>
      </c>
      <c r="E35" s="11" t="n">
        <v>15</v>
      </c>
      <c r="F35" s="11" t="n">
        <v>6</v>
      </c>
      <c r="G35" s="27" t="n">
        <v>26</v>
      </c>
      <c r="H35" s="11" t="n">
        <v>7</v>
      </c>
      <c r="I35" s="11" t="n">
        <v>19</v>
      </c>
      <c r="J35" s="11" t="n">
        <v>10</v>
      </c>
      <c r="K35" s="11" t="n">
        <v>9</v>
      </c>
    </row>
    <row r="36">
      <c r="A36" s="25" t="inlineStr">
        <is>
          <t>New York</t>
        </is>
      </c>
      <c r="B36" s="11" t="n">
        <v>23</v>
      </c>
      <c r="C36" s="11" t="n">
        <v>6</v>
      </c>
      <c r="D36" s="11" t="n">
        <v>16</v>
      </c>
      <c r="E36" s="11" t="n">
        <v>2</v>
      </c>
      <c r="F36" s="11" t="n">
        <v>15</v>
      </c>
      <c r="G36" s="27" t="n">
        <v>22</v>
      </c>
      <c r="H36" s="11" t="n">
        <v>5</v>
      </c>
      <c r="I36" s="11" t="n">
        <v>18</v>
      </c>
      <c r="J36" s="11" t="n">
        <v>1</v>
      </c>
      <c r="K36" s="11" t="n">
        <v>16</v>
      </c>
    </row>
    <row r="37">
      <c r="A37" s="25" t="inlineStr">
        <is>
          <t>North Carolina</t>
        </is>
      </c>
      <c r="B37" s="11" t="n">
        <v>22</v>
      </c>
      <c r="C37" s="11" t="n">
        <v>3</v>
      </c>
      <c r="D37" s="11" t="n">
        <v>19</v>
      </c>
      <c r="E37" s="11" t="n">
        <v>6</v>
      </c>
      <c r="F37" s="11" t="n">
        <v>13</v>
      </c>
      <c r="G37" s="27" t="n">
        <v>19</v>
      </c>
      <c r="H37" s="11" t="n">
        <v>3</v>
      </c>
      <c r="I37" s="11" t="n">
        <v>17</v>
      </c>
      <c r="J37" s="11" t="n">
        <v>5</v>
      </c>
      <c r="K37" s="11" t="n">
        <v>12</v>
      </c>
    </row>
    <row r="38">
      <c r="A38" s="25" t="inlineStr">
        <is>
          <t>North Dakota</t>
        </is>
      </c>
      <c r="B38" s="11" t="n">
        <v>17</v>
      </c>
      <c r="C38" s="11" t="n">
        <v>9</v>
      </c>
      <c r="D38" s="11" t="n">
        <v>8</v>
      </c>
      <c r="E38" s="11" t="n">
        <v>5</v>
      </c>
      <c r="F38" s="11" t="n">
        <v>3</v>
      </c>
      <c r="G38" s="27" t="n">
        <v>17</v>
      </c>
      <c r="H38" s="11" t="n">
        <v>8</v>
      </c>
      <c r="I38" s="11" t="n">
        <v>10</v>
      </c>
      <c r="J38" s="11" t="n">
        <v>5</v>
      </c>
      <c r="K38" s="11" t="n">
        <v>5</v>
      </c>
    </row>
    <row r="39">
      <c r="A39" s="25" t="inlineStr">
        <is>
          <t>Ohio</t>
        </is>
      </c>
      <c r="B39" s="11" t="n">
        <v>17</v>
      </c>
      <c r="C39" s="11" t="n">
        <v>8</v>
      </c>
      <c r="D39" s="11" t="n">
        <v>9</v>
      </c>
      <c r="E39" s="11" t="n">
        <v>3</v>
      </c>
      <c r="F39" s="11" t="n">
        <v>6</v>
      </c>
      <c r="G39" s="27" t="n">
        <v>16</v>
      </c>
      <c r="H39" s="11" t="n">
        <v>6</v>
      </c>
      <c r="I39" s="11" t="n">
        <v>9</v>
      </c>
      <c r="J39" s="11" t="n">
        <v>2</v>
      </c>
      <c r="K39" s="11" t="n">
        <v>8</v>
      </c>
    </row>
    <row r="40">
      <c r="A40" s="25" t="inlineStr">
        <is>
          <t>Oklahoma</t>
        </is>
      </c>
      <c r="B40" s="11" t="n">
        <v>20</v>
      </c>
      <c r="C40" s="11" t="n">
        <v>7</v>
      </c>
      <c r="D40" s="11" t="n">
        <v>12</v>
      </c>
      <c r="E40" s="11" t="n">
        <v>7</v>
      </c>
      <c r="F40" s="11" t="n">
        <v>6</v>
      </c>
      <c r="G40" s="27" t="n">
        <v>19</v>
      </c>
      <c r="H40" s="11" t="n">
        <v>7</v>
      </c>
      <c r="I40" s="11" t="n">
        <v>11</v>
      </c>
      <c r="J40" s="11" t="n">
        <v>5</v>
      </c>
      <c r="K40" s="11" t="n">
        <v>7</v>
      </c>
    </row>
    <row r="41">
      <c r="A41" s="25" t="inlineStr">
        <is>
          <t>Oregon</t>
        </is>
      </c>
      <c r="B41" s="11" t="n">
        <v>28</v>
      </c>
      <c r="C41" s="11" t="n">
        <v>5</v>
      </c>
      <c r="D41" s="11" t="n">
        <v>22</v>
      </c>
      <c r="E41" s="11" t="n">
        <v>13</v>
      </c>
      <c r="F41" s="11" t="n">
        <v>9</v>
      </c>
      <c r="G41" s="27" t="n">
        <v>26</v>
      </c>
      <c r="H41" s="11" t="n">
        <v>4</v>
      </c>
      <c r="I41" s="11" t="n">
        <v>22</v>
      </c>
      <c r="J41" s="11" t="n">
        <v>10</v>
      </c>
      <c r="K41" s="11" t="n">
        <v>12</v>
      </c>
    </row>
    <row r="42">
      <c r="A42" s="25" t="inlineStr">
        <is>
          <t>Pennsylvania</t>
        </is>
      </c>
      <c r="B42" s="11" t="n">
        <v>18</v>
      </c>
      <c r="C42" s="11" t="n">
        <v>5</v>
      </c>
      <c r="D42" s="11" t="n">
        <v>13</v>
      </c>
      <c r="E42" s="11" t="n">
        <v>5</v>
      </c>
      <c r="F42" s="11" t="n">
        <v>8</v>
      </c>
      <c r="G42" s="27" t="n">
        <v>18</v>
      </c>
      <c r="H42" s="11" t="n">
        <v>3</v>
      </c>
      <c r="I42" s="11" t="n">
        <v>15</v>
      </c>
      <c r="J42" s="11" t="n">
        <v>4</v>
      </c>
      <c r="K42" s="11" t="n">
        <v>11</v>
      </c>
    </row>
    <row r="43">
      <c r="A43" s="25" t="inlineStr">
        <is>
          <t>Rhode Island</t>
        </is>
      </c>
      <c r="B43" s="11" t="n">
        <v>25</v>
      </c>
      <c r="C43" s="11" t="n">
        <v>5</v>
      </c>
      <c r="D43" s="11" t="n">
        <v>21</v>
      </c>
      <c r="E43" s="11" t="n">
        <v>7</v>
      </c>
      <c r="F43" s="11" t="n">
        <v>13</v>
      </c>
      <c r="G43" s="27" t="n">
        <v>22</v>
      </c>
      <c r="H43" s="11" t="n">
        <v>4</v>
      </c>
      <c r="I43" s="11" t="n">
        <v>19</v>
      </c>
      <c r="J43" s="11" t="n">
        <v>5</v>
      </c>
      <c r="K43" s="11" t="n">
        <v>13</v>
      </c>
    </row>
    <row r="44">
      <c r="A44" s="25" t="inlineStr">
        <is>
          <t>South Carolina</t>
        </is>
      </c>
      <c r="B44" s="11" t="n">
        <v>18</v>
      </c>
      <c r="C44" s="11" t="n">
        <v>4</v>
      </c>
      <c r="D44" s="11" t="n">
        <v>14</v>
      </c>
      <c r="E44" s="11" t="n">
        <v>8</v>
      </c>
      <c r="F44" s="11" t="n">
        <v>6</v>
      </c>
      <c r="G44" s="27" t="n">
        <v>19</v>
      </c>
      <c r="H44" s="11" t="n">
        <v>5</v>
      </c>
      <c r="I44" s="11" t="n">
        <v>14</v>
      </c>
      <c r="J44" s="11" t="n">
        <v>8</v>
      </c>
      <c r="K44" s="11" t="n">
        <v>5</v>
      </c>
    </row>
    <row r="45">
      <c r="A45" s="25" t="inlineStr">
        <is>
          <t>South Dakota</t>
        </is>
      </c>
      <c r="B45" s="11" t="n">
        <v>18</v>
      </c>
      <c r="C45" s="11" t="n">
        <v>6</v>
      </c>
      <c r="D45" s="11" t="n">
        <v>13</v>
      </c>
      <c r="E45" s="11" t="n">
        <v>9</v>
      </c>
      <c r="F45" s="11" t="n">
        <v>4</v>
      </c>
      <c r="G45" s="27" t="n">
        <v>16</v>
      </c>
      <c r="H45" s="11" t="n">
        <v>6</v>
      </c>
      <c r="I45" s="11" t="n">
        <v>10</v>
      </c>
      <c r="J45" s="11" t="n">
        <v>7</v>
      </c>
      <c r="K45" s="11" t="n">
        <v>3</v>
      </c>
    </row>
    <row r="46">
      <c r="A46" s="25" t="inlineStr">
        <is>
          <t>Tennessee</t>
        </is>
      </c>
      <c r="B46" s="11" t="n">
        <v>17</v>
      </c>
      <c r="C46" s="11" t="n">
        <v>11</v>
      </c>
      <c r="D46" s="11" t="n">
        <v>7</v>
      </c>
      <c r="E46" s="11" t="n">
        <v>5</v>
      </c>
      <c r="F46" s="11" t="n">
        <v>2</v>
      </c>
      <c r="G46" s="27" t="n">
        <v>16</v>
      </c>
      <c r="H46" s="11" t="n">
        <v>9</v>
      </c>
      <c r="I46" s="11" t="n">
        <v>7</v>
      </c>
      <c r="J46" s="11" t="n">
        <v>3</v>
      </c>
      <c r="K46" s="11" t="n">
        <v>4</v>
      </c>
    </row>
    <row r="47">
      <c r="A47" s="25" t="inlineStr">
        <is>
          <t>Texas</t>
        </is>
      </c>
      <c r="B47" s="11" t="n">
        <v>26</v>
      </c>
      <c r="C47" s="11" t="n">
        <v>10</v>
      </c>
      <c r="D47" s="11" t="n">
        <v>16</v>
      </c>
      <c r="E47" s="11" t="n">
        <v>12</v>
      </c>
      <c r="F47" s="11" t="n">
        <v>4</v>
      </c>
      <c r="G47" s="27" t="n">
        <v>29</v>
      </c>
      <c r="H47" s="11" t="n">
        <v>9</v>
      </c>
      <c r="I47" s="11" t="n">
        <v>20</v>
      </c>
      <c r="J47" s="11" t="n">
        <v>16</v>
      </c>
      <c r="K47" s="11" t="n">
        <v>3</v>
      </c>
    </row>
    <row r="48">
      <c r="A48" s="25" t="inlineStr">
        <is>
          <t>Utah</t>
        </is>
      </c>
      <c r="B48" s="11" t="n">
        <v>22</v>
      </c>
      <c r="C48" s="11" t="n">
        <v>6</v>
      </c>
      <c r="D48" s="11" t="n">
        <v>16</v>
      </c>
      <c r="E48" s="11" t="n">
        <v>10</v>
      </c>
      <c r="F48" s="11" t="n">
        <v>6</v>
      </c>
      <c r="G48" s="27" t="n">
        <v>19</v>
      </c>
      <c r="H48" s="11" t="n">
        <v>6</v>
      </c>
      <c r="I48" s="11" t="n">
        <v>13</v>
      </c>
      <c r="J48" s="11" t="n">
        <v>7</v>
      </c>
      <c r="K48" s="11" t="n">
        <v>7</v>
      </c>
    </row>
    <row r="49">
      <c r="A49" s="25" t="inlineStr">
        <is>
          <t>Vermont</t>
        </is>
      </c>
      <c r="B49" s="11" t="n">
        <v>21</v>
      </c>
      <c r="C49" s="11" t="n">
        <v>7</v>
      </c>
      <c r="D49" s="11" t="n">
        <v>14</v>
      </c>
      <c r="E49" s="11" t="n">
        <v>6</v>
      </c>
      <c r="F49" s="11" t="n">
        <v>9</v>
      </c>
      <c r="G49" s="27" t="n">
        <v>21</v>
      </c>
      <c r="H49" s="11" t="n">
        <v>4</v>
      </c>
      <c r="I49" s="11" t="n">
        <v>17</v>
      </c>
      <c r="J49" s="11" t="n">
        <v>4</v>
      </c>
      <c r="K49" s="11" t="n">
        <v>13</v>
      </c>
    </row>
    <row r="50">
      <c r="A50" s="25" t="inlineStr">
        <is>
          <t>Virginia</t>
        </is>
      </c>
      <c r="B50" s="11" t="n">
        <v>21</v>
      </c>
      <c r="C50" s="11" t="n">
        <v>8</v>
      </c>
      <c r="D50" s="11" t="n">
        <v>13</v>
      </c>
      <c r="E50" s="11" t="n">
        <v>7</v>
      </c>
      <c r="F50" s="11" t="n">
        <v>6</v>
      </c>
      <c r="G50" s="27" t="n">
        <v>20</v>
      </c>
      <c r="H50" s="11" t="n">
        <v>4</v>
      </c>
      <c r="I50" s="11" t="n">
        <v>15</v>
      </c>
      <c r="J50" s="11" t="n">
        <v>6</v>
      </c>
      <c r="K50" s="11" t="n">
        <v>9</v>
      </c>
    </row>
    <row r="51">
      <c r="A51" s="25" t="inlineStr">
        <is>
          <t>Washington</t>
        </is>
      </c>
      <c r="B51" s="11" t="n">
        <v>21</v>
      </c>
      <c r="C51" s="11" t="n">
        <v>5</v>
      </c>
      <c r="D51" s="11" t="n">
        <v>16</v>
      </c>
      <c r="E51" s="11" t="n">
        <v>10</v>
      </c>
      <c r="F51" s="11" t="n">
        <v>6</v>
      </c>
      <c r="G51" s="27" t="n">
        <v>21</v>
      </c>
      <c r="H51" s="11" t="n">
        <v>4</v>
      </c>
      <c r="I51" s="11" t="n">
        <v>17</v>
      </c>
      <c r="J51" s="11" t="n">
        <v>10</v>
      </c>
      <c r="K51" s="11" t="n">
        <v>7</v>
      </c>
    </row>
    <row r="52">
      <c r="A52" s="25" t="inlineStr">
        <is>
          <t>West Virginia</t>
        </is>
      </c>
      <c r="B52" s="11" t="n">
        <v>18</v>
      </c>
      <c r="C52" s="11" t="n">
        <v>2</v>
      </c>
      <c r="D52" s="11" t="n">
        <v>16</v>
      </c>
      <c r="E52" s="11" t="n">
        <v>10</v>
      </c>
      <c r="F52" s="11" t="n">
        <v>7</v>
      </c>
      <c r="G52" s="27" t="n">
        <v>17</v>
      </c>
      <c r="H52" s="11" t="n">
        <v>2</v>
      </c>
      <c r="I52" s="11" t="n">
        <v>15</v>
      </c>
      <c r="J52" s="11" t="n">
        <v>9</v>
      </c>
      <c r="K52" s="11" t="n">
        <v>7</v>
      </c>
    </row>
    <row r="53">
      <c r="A53" s="25" t="inlineStr">
        <is>
          <t>Wisconsin</t>
        </is>
      </c>
      <c r="B53" s="11" t="n">
        <v>20</v>
      </c>
      <c r="C53" s="11" t="n">
        <v>5</v>
      </c>
      <c r="D53" s="11" t="n">
        <v>14</v>
      </c>
      <c r="E53" s="11" t="n">
        <v>6</v>
      </c>
      <c r="F53" s="11" t="n">
        <v>8</v>
      </c>
      <c r="G53" s="27" t="n">
        <v>20</v>
      </c>
      <c r="H53" s="11" t="n">
        <v>4</v>
      </c>
      <c r="I53" s="11" t="n">
        <v>16</v>
      </c>
      <c r="J53" s="11" t="n">
        <v>4</v>
      </c>
      <c r="K53" s="11" t="n">
        <v>12</v>
      </c>
    </row>
    <row r="54">
      <c r="A54" s="25" t="inlineStr">
        <is>
          <t>Wyoming</t>
        </is>
      </c>
      <c r="B54" s="11" t="n">
        <v>19</v>
      </c>
      <c r="C54" s="11" t="n">
        <v>4</v>
      </c>
      <c r="D54" s="11" t="n">
        <v>15</v>
      </c>
      <c r="E54" s="11" t="n">
        <v>7</v>
      </c>
      <c r="F54" s="11" t="n">
        <v>8</v>
      </c>
      <c r="G54" s="27" t="n">
        <v>18</v>
      </c>
      <c r="H54" s="11" t="n">
        <v>2</v>
      </c>
      <c r="I54" s="11" t="n">
        <v>16</v>
      </c>
      <c r="J54" s="11" t="n">
        <v>5</v>
      </c>
      <c r="K54" s="11" t="n">
        <v>12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22</v>
      </c>
      <c r="C56" s="11" t="n">
        <v>14</v>
      </c>
      <c r="D56" s="11" t="n">
        <v>8</v>
      </c>
      <c r="E56" s="11" t="n">
        <v>2</v>
      </c>
      <c r="F56" s="11" t="n">
        <v>7</v>
      </c>
      <c r="G56" s="27" t="n">
        <v>20</v>
      </c>
      <c r="H56" s="11" t="n">
        <v>11</v>
      </c>
      <c r="I56" s="11" t="n">
        <v>10</v>
      </c>
      <c r="J56" s="11" t="n">
        <v>2</v>
      </c>
      <c r="K56" s="11" t="n">
        <v>7</v>
      </c>
    </row>
    <row r="57">
      <c r="A57" s="28" t="inlineStr">
        <is>
          <t>DoDEA¹</t>
        </is>
      </c>
      <c r="B57" s="15" t="n">
        <v>16</v>
      </c>
      <c r="C57" s="15" t="n">
        <v>5</v>
      </c>
      <c r="D57" s="15" t="n">
        <v>11</v>
      </c>
      <c r="E57" s="15" t="n">
        <v>6</v>
      </c>
      <c r="F57" s="15" t="n">
        <v>5</v>
      </c>
      <c r="G57" s="32" t="n">
        <v>18</v>
      </c>
      <c r="H57" s="15" t="n">
        <v>6</v>
      </c>
      <c r="I57" s="15" t="n">
        <v>12</v>
      </c>
      <c r="J57" s="15" t="n">
        <v>6</v>
      </c>
      <c r="K57" s="15" t="n">
        <v>6</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2.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23</v>
      </c>
      <c r="C4" s="11" t="n">
        <v>4</v>
      </c>
      <c r="D4" s="11" t="n">
        <v>19</v>
      </c>
      <c r="E4" s="11" t="n">
        <v>9</v>
      </c>
      <c r="F4" s="11" t="n">
        <v>10</v>
      </c>
      <c r="G4" s="27" t="n">
        <v>23</v>
      </c>
      <c r="H4" s="11" t="n">
        <v>3</v>
      </c>
      <c r="I4" s="11" t="n">
        <v>20</v>
      </c>
      <c r="J4" s="11" t="n">
        <v>7</v>
      </c>
      <c r="K4" s="11" t="n">
        <v>13</v>
      </c>
    </row>
    <row r="5">
      <c r="A5" s="25" t="inlineStr">
        <is>
          <t>Alabama</t>
        </is>
      </c>
      <c r="B5" s="11" t="n">
        <v>12</v>
      </c>
      <c r="C5" s="11" t="n">
        <v>2</v>
      </c>
      <c r="D5" s="11" t="n">
        <v>10</v>
      </c>
      <c r="E5" s="11" t="n">
        <v>6</v>
      </c>
      <c r="F5" s="11" t="n">
        <v>4</v>
      </c>
      <c r="G5" s="27" t="n">
        <v>12</v>
      </c>
      <c r="H5" s="11" t="n">
        <v>1</v>
      </c>
      <c r="I5" s="11" t="n">
        <v>11</v>
      </c>
      <c r="J5" s="11" t="n">
        <v>6</v>
      </c>
      <c r="K5" s="11" t="n">
        <v>5</v>
      </c>
    </row>
    <row r="6">
      <c r="A6" s="25" t="inlineStr">
        <is>
          <t>Alaska</t>
        </is>
      </c>
      <c r="B6" s="11" t="n">
        <v>27</v>
      </c>
      <c r="C6" s="11" t="n">
        <v>2</v>
      </c>
      <c r="D6" s="11" t="n">
        <v>25</v>
      </c>
      <c r="E6" s="11" t="n">
        <v>6</v>
      </c>
      <c r="F6" s="11" t="n">
        <v>20</v>
      </c>
      <c r="G6" s="27" t="n">
        <v>27</v>
      </c>
      <c r="H6" s="11" t="n">
        <v>1</v>
      </c>
      <c r="I6" s="11" t="n">
        <v>26</v>
      </c>
      <c r="J6" s="11" t="n">
        <v>5</v>
      </c>
      <c r="K6" s="11" t="n">
        <v>21</v>
      </c>
    </row>
    <row r="7">
      <c r="A7" s="25" t="inlineStr">
        <is>
          <t>Arizona</t>
        </is>
      </c>
      <c r="B7" s="11" t="n">
        <v>22</v>
      </c>
      <c r="C7" s="11" t="n">
        <v>1</v>
      </c>
      <c r="D7" s="11" t="n">
        <v>20</v>
      </c>
      <c r="E7" s="11" t="n">
        <v>7</v>
      </c>
      <c r="F7" s="11" t="n">
        <v>13</v>
      </c>
      <c r="G7" s="27" t="n">
        <v>17</v>
      </c>
      <c r="H7" s="11" t="n">
        <v>1</v>
      </c>
      <c r="I7" s="11" t="n">
        <v>15</v>
      </c>
      <c r="J7" s="11" t="n">
        <v>2</v>
      </c>
      <c r="K7" s="11" t="n">
        <v>13</v>
      </c>
    </row>
    <row r="8">
      <c r="A8" s="25" t="inlineStr">
        <is>
          <t>Arkansas</t>
        </is>
      </c>
      <c r="B8" s="11" t="n">
        <v>20</v>
      </c>
      <c r="C8" s="11" t="n">
        <v>1</v>
      </c>
      <c r="D8" s="11" t="n">
        <v>18</v>
      </c>
      <c r="E8" s="11" t="n">
        <v>5</v>
      </c>
      <c r="F8" s="11" t="n">
        <v>13</v>
      </c>
      <c r="G8" s="27" t="n">
        <v>21</v>
      </c>
      <c r="H8" s="11" t="n">
        <v>1</v>
      </c>
      <c r="I8" s="11" t="n">
        <v>20</v>
      </c>
      <c r="J8" s="11" t="n">
        <v>5</v>
      </c>
      <c r="K8" s="11" t="n">
        <v>15</v>
      </c>
    </row>
    <row r="9">
      <c r="A9" s="25" t="inlineStr">
        <is>
          <t>California</t>
        </is>
      </c>
      <c r="B9" s="11" t="n">
        <v>38</v>
      </c>
      <c r="C9" s="11" t="n">
        <v>2</v>
      </c>
      <c r="D9" s="11" t="n">
        <v>35</v>
      </c>
      <c r="E9" s="11" t="n">
        <v>29</v>
      </c>
      <c r="F9" s="11" t="n">
        <v>6</v>
      </c>
      <c r="G9" s="27" t="n">
        <v>32</v>
      </c>
      <c r="H9" s="11" t="n">
        <v>3</v>
      </c>
      <c r="I9" s="11" t="n">
        <v>30</v>
      </c>
      <c r="J9" s="11" t="n">
        <v>22</v>
      </c>
      <c r="K9" s="11" t="n">
        <v>8</v>
      </c>
    </row>
    <row r="10">
      <c r="A10" s="25" t="inlineStr">
        <is>
          <t>Colorado</t>
        </is>
      </c>
      <c r="B10" s="11" t="n">
        <v>25</v>
      </c>
      <c r="C10" s="11" t="n">
        <v>1</v>
      </c>
      <c r="D10" s="11" t="n">
        <v>23</v>
      </c>
      <c r="E10" s="11" t="n">
        <v>10</v>
      </c>
      <c r="F10" s="11" t="n">
        <v>13</v>
      </c>
      <c r="G10" s="27" t="n">
        <v>23</v>
      </c>
      <c r="H10" s="11" t="n">
        <v>2</v>
      </c>
      <c r="I10" s="11" t="n">
        <v>21</v>
      </c>
      <c r="J10" s="11" t="n">
        <v>8</v>
      </c>
      <c r="K10" s="11" t="n">
        <v>13</v>
      </c>
    </row>
    <row r="11">
      <c r="A11" s="25" t="inlineStr">
        <is>
          <t>Connecticut</t>
        </is>
      </c>
      <c r="B11" s="11" t="n">
        <v>19</v>
      </c>
      <c r="C11" s="11" t="n">
        <v>2</v>
      </c>
      <c r="D11" s="11" t="n">
        <v>17</v>
      </c>
      <c r="E11" s="11" t="n">
        <v>2</v>
      </c>
      <c r="F11" s="11" t="n">
        <v>15</v>
      </c>
      <c r="G11" s="27" t="n">
        <v>19</v>
      </c>
      <c r="H11" s="11" t="n">
        <v>2</v>
      </c>
      <c r="I11" s="11" t="n">
        <v>17</v>
      </c>
      <c r="J11" s="11" t="n">
        <v>2</v>
      </c>
      <c r="K11" s="11" t="n">
        <v>15</v>
      </c>
    </row>
    <row r="12">
      <c r="A12" s="25" t="inlineStr">
        <is>
          <t>Delaware</t>
        </is>
      </c>
      <c r="B12" s="11" t="n">
        <v>19</v>
      </c>
      <c r="C12" s="11" t="n">
        <v>7</v>
      </c>
      <c r="D12" s="11" t="n">
        <v>12</v>
      </c>
      <c r="E12" s="11" t="n">
        <v>4</v>
      </c>
      <c r="F12" s="11" t="n">
        <v>8</v>
      </c>
      <c r="G12" s="27" t="n">
        <v>18</v>
      </c>
      <c r="H12" s="11" t="n">
        <v>5</v>
      </c>
      <c r="I12" s="11" t="n">
        <v>13</v>
      </c>
      <c r="J12" s="11" t="n">
        <v>3</v>
      </c>
      <c r="K12" s="11" t="n">
        <v>10</v>
      </c>
    </row>
    <row r="13">
      <c r="A13" s="25" t="inlineStr">
        <is>
          <t>Florida</t>
        </is>
      </c>
      <c r="B13" s="11" t="n">
        <v>23</v>
      </c>
      <c r="C13" s="11" t="n">
        <v>2</v>
      </c>
      <c r="D13" s="11" t="n">
        <v>21</v>
      </c>
      <c r="E13" s="11" t="n">
        <v>3</v>
      </c>
      <c r="F13" s="11" t="n">
        <v>18</v>
      </c>
      <c r="G13" s="27" t="n">
        <v>25</v>
      </c>
      <c r="H13" s="11" t="n">
        <v>3</v>
      </c>
      <c r="I13" s="11" t="n">
        <v>22</v>
      </c>
      <c r="J13" s="11" t="n">
        <v>3</v>
      </c>
      <c r="K13" s="11" t="n">
        <v>19</v>
      </c>
    </row>
    <row r="14">
      <c r="A14" s="25" t="inlineStr">
        <is>
          <t>Georgia</t>
        </is>
      </c>
      <c r="B14" s="11" t="n">
        <v>16</v>
      </c>
      <c r="C14" s="11" t="n">
        <v>6</v>
      </c>
      <c r="D14" s="11" t="n">
        <v>10</v>
      </c>
      <c r="E14" s="11" t="n">
        <v>4</v>
      </c>
      <c r="F14" s="11" t="n">
        <v>6</v>
      </c>
      <c r="G14" s="27" t="n">
        <v>16</v>
      </c>
      <c r="H14" s="11" t="n">
        <v>5</v>
      </c>
      <c r="I14" s="11" t="n">
        <v>11</v>
      </c>
      <c r="J14" s="11" t="n">
        <v>3</v>
      </c>
      <c r="K14" s="11" t="n">
        <v>8</v>
      </c>
    </row>
    <row r="15">
      <c r="A15" s="25" t="inlineStr">
        <is>
          <t>Hawaii</t>
        </is>
      </c>
      <c r="B15" s="11" t="n">
        <v>20</v>
      </c>
      <c r="C15" s="11" t="n">
        <v>2</v>
      </c>
      <c r="D15" s="11" t="n">
        <v>18</v>
      </c>
      <c r="E15" s="11" t="n">
        <v>6</v>
      </c>
      <c r="F15" s="11" t="n">
        <v>11</v>
      </c>
      <c r="G15" s="27" t="n">
        <v>17</v>
      </c>
      <c r="H15" s="11" t="n">
        <v>2</v>
      </c>
      <c r="I15" s="11" t="n">
        <v>15</v>
      </c>
      <c r="J15" s="11" t="n">
        <v>5</v>
      </c>
      <c r="K15" s="11" t="n">
        <v>10</v>
      </c>
    </row>
    <row r="16">
      <c r="A16" s="25" t="inlineStr">
        <is>
          <t>Idaho</t>
        </is>
      </c>
      <c r="B16" s="11" t="n">
        <v>15</v>
      </c>
      <c r="C16" s="11" t="n">
        <v>2</v>
      </c>
      <c r="D16" s="11" t="n">
        <v>13</v>
      </c>
      <c r="E16" s="11" t="n">
        <v>5</v>
      </c>
      <c r="F16" s="11" t="n">
        <v>7</v>
      </c>
      <c r="G16" s="27" t="n">
        <v>15</v>
      </c>
      <c r="H16" s="11" t="n">
        <v>1</v>
      </c>
      <c r="I16" s="11" t="n">
        <v>13</v>
      </c>
      <c r="J16" s="11" t="n">
        <v>4</v>
      </c>
      <c r="K16" s="11" t="n">
        <v>9</v>
      </c>
    </row>
    <row r="17">
      <c r="A17" s="25" t="inlineStr">
        <is>
          <t>Illinois</t>
        </is>
      </c>
      <c r="B17" s="11" t="n">
        <v>21</v>
      </c>
      <c r="C17" s="11" t="n">
        <v>2</v>
      </c>
      <c r="D17" s="11" t="n">
        <v>19</v>
      </c>
      <c r="E17" s="11" t="n">
        <v>6</v>
      </c>
      <c r="F17" s="11" t="n">
        <v>13</v>
      </c>
      <c r="G17" s="27" t="n">
        <v>20</v>
      </c>
      <c r="H17" s="11" t="n">
        <v>1</v>
      </c>
      <c r="I17" s="11" t="n">
        <v>19</v>
      </c>
      <c r="J17" s="11" t="n">
        <v>4</v>
      </c>
      <c r="K17" s="11" t="n">
        <v>15</v>
      </c>
    </row>
    <row r="18">
      <c r="A18" s="25" t="inlineStr">
        <is>
          <t>Indiana</t>
        </is>
      </c>
      <c r="B18" s="11" t="n">
        <v>22</v>
      </c>
      <c r="C18" s="11" t="n">
        <v>1</v>
      </c>
      <c r="D18" s="11" t="n">
        <v>21</v>
      </c>
      <c r="E18" s="11" t="n">
        <v>7</v>
      </c>
      <c r="F18" s="11" t="n">
        <v>14</v>
      </c>
      <c r="G18" s="27" t="n">
        <v>22</v>
      </c>
      <c r="H18" s="11" t="n">
        <v>2</v>
      </c>
      <c r="I18" s="11" t="n">
        <v>19</v>
      </c>
      <c r="J18" s="11" t="n">
        <v>3</v>
      </c>
      <c r="K18" s="11" t="n">
        <v>16</v>
      </c>
    </row>
    <row r="19">
      <c r="A19" s="25" t="inlineStr">
        <is>
          <t>Iowa</t>
        </is>
      </c>
      <c r="B19" s="11" t="n">
        <v>19</v>
      </c>
      <c r="C19" s="11" t="n">
        <v>1</v>
      </c>
      <c r="D19" s="11" t="n">
        <v>18</v>
      </c>
      <c r="E19" s="11" t="n">
        <v>3</v>
      </c>
      <c r="F19" s="11" t="n">
        <v>15</v>
      </c>
      <c r="G19" s="27" t="n">
        <v>18</v>
      </c>
      <c r="H19" s="11" t="n">
        <v>1</v>
      </c>
      <c r="I19" s="11" t="n">
        <v>17</v>
      </c>
      <c r="J19" s="11" t="n">
        <v>2</v>
      </c>
      <c r="K19" s="11" t="n">
        <v>14</v>
      </c>
    </row>
    <row r="20">
      <c r="A20" s="25" t="inlineStr">
        <is>
          <t>Kansas</t>
        </is>
      </c>
      <c r="B20" s="11" t="n">
        <v>24</v>
      </c>
      <c r="C20" s="11" t="n">
        <v>2</v>
      </c>
      <c r="D20" s="11" t="n">
        <v>22</v>
      </c>
      <c r="E20" s="11" t="n">
        <v>10</v>
      </c>
      <c r="F20" s="11" t="n">
        <v>12</v>
      </c>
      <c r="G20" s="27" t="n">
        <v>26</v>
      </c>
      <c r="H20" s="11" t="n">
        <v>2</v>
      </c>
      <c r="I20" s="11" t="n">
        <v>24</v>
      </c>
      <c r="J20" s="11" t="n">
        <v>11</v>
      </c>
      <c r="K20" s="11" t="n">
        <v>13</v>
      </c>
    </row>
    <row r="21">
      <c r="A21" s="25" t="inlineStr">
        <is>
          <t>Kentucky</t>
        </is>
      </c>
      <c r="B21" s="11" t="n">
        <v>16</v>
      </c>
      <c r="C21" s="11" t="n">
        <v>9</v>
      </c>
      <c r="D21" s="11" t="n">
        <v>8</v>
      </c>
      <c r="E21" s="11" t="n">
        <v>4</v>
      </c>
      <c r="F21" s="11" t="n">
        <v>4</v>
      </c>
      <c r="G21" s="27" t="n">
        <v>15</v>
      </c>
      <c r="H21" s="11" t="n">
        <v>3</v>
      </c>
      <c r="I21" s="11" t="n">
        <v>12</v>
      </c>
      <c r="J21" s="11" t="n">
        <v>3</v>
      </c>
      <c r="K21" s="11" t="n">
        <v>10</v>
      </c>
    </row>
    <row r="22">
      <c r="A22" s="25" t="inlineStr">
        <is>
          <t>Louisiana</t>
        </is>
      </c>
      <c r="B22" s="11" t="n">
        <v>22</v>
      </c>
      <c r="C22" s="11" t="n">
        <v>1</v>
      </c>
      <c r="D22" s="11" t="n">
        <v>21</v>
      </c>
      <c r="E22" s="11" t="n">
        <v>4</v>
      </c>
      <c r="F22" s="11" t="n">
        <v>17</v>
      </c>
      <c r="G22" s="27" t="n">
        <v>22</v>
      </c>
      <c r="H22" s="11" t="n">
        <v>1</v>
      </c>
      <c r="I22" s="11" t="n">
        <v>21</v>
      </c>
      <c r="J22" s="11" t="n">
        <v>2</v>
      </c>
      <c r="K22" s="11" t="n">
        <v>19</v>
      </c>
    </row>
    <row r="23">
      <c r="A23" s="25" t="inlineStr">
        <is>
          <t>Maine</t>
        </is>
      </c>
      <c r="B23" s="11" t="n">
        <v>20</v>
      </c>
      <c r="C23" s="11" t="n">
        <v>2</v>
      </c>
      <c r="D23" s="11" t="n">
        <v>19</v>
      </c>
      <c r="E23" s="11" t="n">
        <v>4</v>
      </c>
      <c r="F23" s="11" t="n">
        <v>15</v>
      </c>
      <c r="G23" s="27" t="n">
        <v>22</v>
      </c>
      <c r="H23" s="11" t="n">
        <v>2</v>
      </c>
      <c r="I23" s="11" t="n">
        <v>20</v>
      </c>
      <c r="J23" s="11" t="n">
        <v>2</v>
      </c>
      <c r="K23" s="11" t="n">
        <v>18</v>
      </c>
    </row>
    <row r="24">
      <c r="A24" s="25" t="inlineStr">
        <is>
          <t>Maryland</t>
        </is>
      </c>
      <c r="B24" s="11" t="n">
        <v>19</v>
      </c>
      <c r="C24" s="11" t="n">
        <v>10</v>
      </c>
      <c r="D24" s="11" t="n">
        <v>9</v>
      </c>
      <c r="E24" s="11" t="n">
        <v>2</v>
      </c>
      <c r="F24" s="11" t="n">
        <v>7</v>
      </c>
      <c r="G24" s="27" t="n">
        <v>21</v>
      </c>
      <c r="H24" s="11" t="n">
        <v>13</v>
      </c>
      <c r="I24" s="11" t="n">
        <v>8</v>
      </c>
      <c r="J24" s="11" t="n">
        <v>2</v>
      </c>
      <c r="K24" s="11" t="n">
        <v>6</v>
      </c>
    </row>
    <row r="25">
      <c r="A25" s="25" t="inlineStr">
        <is>
          <t>Massachusetts</t>
        </is>
      </c>
      <c r="B25" s="11" t="n">
        <v>25</v>
      </c>
      <c r="C25" s="11" t="n">
        <v>6</v>
      </c>
      <c r="D25" s="11" t="n">
        <v>19</v>
      </c>
      <c r="E25" s="11" t="n">
        <v>7</v>
      </c>
      <c r="F25" s="11" t="n">
        <v>12</v>
      </c>
      <c r="G25" s="27" t="n">
        <v>27</v>
      </c>
      <c r="H25" s="11" t="n">
        <v>3</v>
      </c>
      <c r="I25" s="11" t="n">
        <v>25</v>
      </c>
      <c r="J25" s="11" t="n">
        <v>9</v>
      </c>
      <c r="K25" s="11" t="n">
        <v>16</v>
      </c>
    </row>
    <row r="26">
      <c r="A26" s="25" t="inlineStr">
        <is>
          <t>Michigan</t>
        </is>
      </c>
      <c r="B26" s="11" t="n">
        <v>16</v>
      </c>
      <c r="C26" s="11" t="n">
        <v>4</v>
      </c>
      <c r="D26" s="11" t="n">
        <v>13</v>
      </c>
      <c r="E26" s="11" t="n">
        <v>6</v>
      </c>
      <c r="F26" s="11" t="n">
        <v>7</v>
      </c>
      <c r="G26" s="27" t="n">
        <v>20</v>
      </c>
      <c r="H26" s="11" t="n">
        <v>4</v>
      </c>
      <c r="I26" s="11" t="n">
        <v>16</v>
      </c>
      <c r="J26" s="11" t="n">
        <v>7</v>
      </c>
      <c r="K26" s="11" t="n">
        <v>10</v>
      </c>
    </row>
    <row r="27">
      <c r="A27" s="25" t="inlineStr">
        <is>
          <t>Minnesota</t>
        </is>
      </c>
      <c r="B27" s="11" t="n">
        <v>23</v>
      </c>
      <c r="C27" s="11" t="n">
        <v>2</v>
      </c>
      <c r="D27" s="11" t="n">
        <v>22</v>
      </c>
      <c r="E27" s="11" t="n">
        <v>11</v>
      </c>
      <c r="F27" s="11" t="n">
        <v>10</v>
      </c>
      <c r="G27" s="27" t="n">
        <v>22</v>
      </c>
      <c r="H27" s="11" t="n">
        <v>3</v>
      </c>
      <c r="I27" s="11" t="n">
        <v>19</v>
      </c>
      <c r="J27" s="11" t="n">
        <v>9</v>
      </c>
      <c r="K27" s="11" t="n">
        <v>10</v>
      </c>
    </row>
    <row r="28">
      <c r="A28" s="25" t="inlineStr">
        <is>
          <t>Mississippi</t>
        </is>
      </c>
      <c r="B28" s="11" t="n">
        <v>11</v>
      </c>
      <c r="C28" s="11" t="n">
        <v>1</v>
      </c>
      <c r="D28" s="11" t="n">
        <v>10</v>
      </c>
      <c r="E28" s="11" t="n">
        <v>5</v>
      </c>
      <c r="F28" s="11" t="n">
        <v>6</v>
      </c>
      <c r="G28" s="27" t="n">
        <v>12</v>
      </c>
      <c r="H28" s="11" t="n">
        <v>1</v>
      </c>
      <c r="I28" s="11" t="n">
        <v>11</v>
      </c>
      <c r="J28" s="11" t="n">
        <v>4</v>
      </c>
      <c r="K28" s="11" t="n">
        <v>7</v>
      </c>
    </row>
    <row r="29">
      <c r="A29" s="25" t="inlineStr">
        <is>
          <t>Missouri</t>
        </is>
      </c>
      <c r="B29" s="11" t="n">
        <v>16</v>
      </c>
      <c r="C29" s="11" t="n">
        <v>2</v>
      </c>
      <c r="D29" s="11" t="n">
        <v>15</v>
      </c>
      <c r="E29" s="11" t="n">
        <v>5</v>
      </c>
      <c r="F29" s="11" t="n">
        <v>9</v>
      </c>
      <c r="G29" s="27" t="n">
        <v>16</v>
      </c>
      <c r="H29" s="11" t="n">
        <v>1</v>
      </c>
      <c r="I29" s="11" t="n">
        <v>15</v>
      </c>
      <c r="J29" s="11" t="n">
        <v>3</v>
      </c>
      <c r="K29" s="11" t="n">
        <v>11</v>
      </c>
    </row>
    <row r="30">
      <c r="A30" s="25" t="inlineStr">
        <is>
          <t>Montana</t>
        </is>
      </c>
      <c r="B30" s="11" t="n">
        <v>14</v>
      </c>
      <c r="C30" s="11" t="n">
        <v>4</v>
      </c>
      <c r="D30" s="11" t="n">
        <v>9</v>
      </c>
      <c r="E30" s="11" t="n">
        <v>4</v>
      </c>
      <c r="F30" s="11" t="n">
        <v>5</v>
      </c>
      <c r="G30" s="27" t="n">
        <v>15</v>
      </c>
      <c r="H30" s="11" t="n">
        <v>3</v>
      </c>
      <c r="I30" s="11" t="n">
        <v>12</v>
      </c>
      <c r="J30" s="11" t="n">
        <v>5</v>
      </c>
      <c r="K30" s="11" t="n">
        <v>7</v>
      </c>
    </row>
    <row r="31">
      <c r="A31" s="25" t="inlineStr">
        <is>
          <t>Nebraska</t>
        </is>
      </c>
      <c r="B31" s="11" t="n">
        <v>23</v>
      </c>
      <c r="C31" s="11" t="n">
        <v>4</v>
      </c>
      <c r="D31" s="11" t="n">
        <v>19</v>
      </c>
      <c r="E31" s="11" t="n">
        <v>8</v>
      </c>
      <c r="F31" s="11" t="n">
        <v>11</v>
      </c>
      <c r="G31" s="27" t="n">
        <v>22</v>
      </c>
      <c r="H31" s="11" t="n">
        <v>4</v>
      </c>
      <c r="I31" s="11" t="n">
        <v>19</v>
      </c>
      <c r="J31" s="11" t="n">
        <v>5</v>
      </c>
      <c r="K31" s="11" t="n">
        <v>14</v>
      </c>
    </row>
    <row r="32">
      <c r="A32" s="25" t="inlineStr">
        <is>
          <t>Nevada</t>
        </is>
      </c>
      <c r="B32" s="11" t="n">
        <v>35</v>
      </c>
      <c r="C32" s="11" t="n">
        <v>1</v>
      </c>
      <c r="D32" s="11" t="n">
        <v>34</v>
      </c>
      <c r="E32" s="11" t="n">
        <v>16</v>
      </c>
      <c r="F32" s="11" t="n">
        <v>18</v>
      </c>
      <c r="G32" s="27" t="n">
        <v>31</v>
      </c>
      <c r="H32" s="11" t="n">
        <v>2</v>
      </c>
      <c r="I32" s="11" t="n">
        <v>30</v>
      </c>
      <c r="J32" s="11" t="n">
        <v>7</v>
      </c>
      <c r="K32" s="11" t="n">
        <v>23</v>
      </c>
    </row>
    <row r="33">
      <c r="A33" s="25" t="inlineStr">
        <is>
          <t>New Hampshire</t>
        </is>
      </c>
      <c r="B33" s="11" t="n">
        <v>19</v>
      </c>
      <c r="C33" s="11" t="n">
        <v>3</v>
      </c>
      <c r="D33" s="11" t="n">
        <v>16</v>
      </c>
      <c r="E33" s="11" t="n">
        <v>3</v>
      </c>
      <c r="F33" s="11" t="n">
        <v>14</v>
      </c>
      <c r="G33" s="27" t="n">
        <v>18</v>
      </c>
      <c r="H33" s="11" t="n">
        <v>3</v>
      </c>
      <c r="I33" s="11" t="n">
        <v>15</v>
      </c>
      <c r="J33" s="11" t="n">
        <v>2</v>
      </c>
      <c r="K33" s="11" t="n">
        <v>13</v>
      </c>
    </row>
    <row r="34">
      <c r="A34" s="25" t="inlineStr">
        <is>
          <t>New Jersey</t>
        </is>
      </c>
      <c r="B34" s="11" t="n">
        <v>20</v>
      </c>
      <c r="C34" s="11" t="n">
        <v>9</v>
      </c>
      <c r="D34" s="11" t="n">
        <v>10</v>
      </c>
      <c r="E34" s="11" t="n">
        <v>2</v>
      </c>
      <c r="F34" s="11" t="n">
        <v>9</v>
      </c>
      <c r="G34" s="27" t="n">
        <v>19</v>
      </c>
      <c r="H34" s="11" t="n">
        <v>2</v>
      </c>
      <c r="I34" s="11" t="n">
        <v>17</v>
      </c>
      <c r="J34" s="11" t="n">
        <v>2</v>
      </c>
      <c r="K34" s="11" t="n">
        <v>15</v>
      </c>
    </row>
    <row r="35">
      <c r="A35" s="25" t="inlineStr">
        <is>
          <t>New Mexico</t>
        </is>
      </c>
      <c r="B35" s="11" t="n">
        <v>27</v>
      </c>
      <c r="C35" s="11" t="n">
        <v>6</v>
      </c>
      <c r="D35" s="11" t="n">
        <v>21</v>
      </c>
      <c r="E35" s="11" t="n">
        <v>11</v>
      </c>
      <c r="F35" s="11" t="n">
        <v>10</v>
      </c>
      <c r="G35" s="27" t="n">
        <v>28</v>
      </c>
      <c r="H35" s="11" t="n">
        <v>1</v>
      </c>
      <c r="I35" s="11" t="n">
        <v>27</v>
      </c>
      <c r="J35" s="11" t="n">
        <v>12</v>
      </c>
      <c r="K35" s="11" t="n">
        <v>15</v>
      </c>
    </row>
    <row r="36">
      <c r="A36" s="25" t="inlineStr">
        <is>
          <t>New York</t>
        </is>
      </c>
      <c r="B36" s="11" t="n">
        <v>23</v>
      </c>
      <c r="C36" s="11" t="n">
        <v>3</v>
      </c>
      <c r="D36" s="11" t="n">
        <v>20</v>
      </c>
      <c r="E36" s="11" t="n">
        <v>1</v>
      </c>
      <c r="F36" s="11" t="n">
        <v>19</v>
      </c>
      <c r="G36" s="27" t="n">
        <v>22</v>
      </c>
      <c r="H36" s="11" t="n">
        <v>1</v>
      </c>
      <c r="I36" s="11" t="n">
        <v>21</v>
      </c>
      <c r="J36" s="11" t="n">
        <v>1</v>
      </c>
      <c r="K36" s="11" t="n">
        <v>20</v>
      </c>
    </row>
    <row r="37">
      <c r="A37" s="25" t="inlineStr">
        <is>
          <t>North Carolina</t>
        </is>
      </c>
      <c r="B37" s="11" t="n">
        <v>21</v>
      </c>
      <c r="C37" s="11" t="n">
        <v>2</v>
      </c>
      <c r="D37" s="11" t="n">
        <v>19</v>
      </c>
      <c r="E37" s="11" t="n">
        <v>7</v>
      </c>
      <c r="F37" s="11" t="n">
        <v>12</v>
      </c>
      <c r="G37" s="27" t="n">
        <v>20</v>
      </c>
      <c r="H37" s="11" t="n">
        <v>2</v>
      </c>
      <c r="I37" s="11" t="n">
        <v>18</v>
      </c>
      <c r="J37" s="11" t="n">
        <v>5</v>
      </c>
      <c r="K37" s="11" t="n">
        <v>13</v>
      </c>
    </row>
    <row r="38">
      <c r="A38" s="25" t="inlineStr">
        <is>
          <t>North Dakota</t>
        </is>
      </c>
      <c r="B38" s="11" t="n">
        <v>17</v>
      </c>
      <c r="C38" s="11" t="n">
        <v>6</v>
      </c>
      <c r="D38" s="11" t="n">
        <v>10</v>
      </c>
      <c r="E38" s="11" t="n">
        <v>4</v>
      </c>
      <c r="F38" s="11" t="n">
        <v>6</v>
      </c>
      <c r="G38" s="27" t="n">
        <v>16</v>
      </c>
      <c r="H38" s="11" t="n">
        <v>4</v>
      </c>
      <c r="I38" s="11" t="n">
        <v>12</v>
      </c>
      <c r="J38" s="11" t="n">
        <v>3</v>
      </c>
      <c r="K38" s="11" t="n">
        <v>9</v>
      </c>
    </row>
    <row r="39">
      <c r="A39" s="25" t="inlineStr">
        <is>
          <t>Ohio</t>
        </is>
      </c>
      <c r="B39" s="11" t="n">
        <v>17</v>
      </c>
      <c r="C39" s="11" t="n">
        <v>6</v>
      </c>
      <c r="D39" s="11" t="n">
        <v>11</v>
      </c>
      <c r="E39" s="11" t="n">
        <v>2</v>
      </c>
      <c r="F39" s="11" t="n">
        <v>9</v>
      </c>
      <c r="G39" s="27" t="n">
        <v>17</v>
      </c>
      <c r="H39" s="11" t="n">
        <v>3</v>
      </c>
      <c r="I39" s="11" t="n">
        <v>15</v>
      </c>
      <c r="J39" s="11" t="n">
        <v>2</v>
      </c>
      <c r="K39" s="11" t="n">
        <v>13</v>
      </c>
    </row>
    <row r="40">
      <c r="A40" s="25" t="inlineStr">
        <is>
          <t>Oklahoma</t>
        </is>
      </c>
      <c r="B40" s="11" t="n">
        <v>21</v>
      </c>
      <c r="C40" s="11" t="n">
        <v>5</v>
      </c>
      <c r="D40" s="11" t="n">
        <v>16</v>
      </c>
      <c r="E40" s="11" t="n">
        <v>6</v>
      </c>
      <c r="F40" s="11" t="n">
        <v>9</v>
      </c>
      <c r="G40" s="27" t="n">
        <v>22</v>
      </c>
      <c r="H40" s="11" t="n">
        <v>2</v>
      </c>
      <c r="I40" s="11" t="n">
        <v>20</v>
      </c>
      <c r="J40" s="11" t="n">
        <v>6</v>
      </c>
      <c r="K40" s="11" t="n">
        <v>14</v>
      </c>
    </row>
    <row r="41">
      <c r="A41" s="25" t="inlineStr">
        <is>
          <t>Oregon</t>
        </is>
      </c>
      <c r="B41" s="11" t="n">
        <v>28</v>
      </c>
      <c r="C41" s="11" t="n">
        <v>3</v>
      </c>
      <c r="D41" s="11" t="n">
        <v>25</v>
      </c>
      <c r="E41" s="11" t="n">
        <v>12</v>
      </c>
      <c r="F41" s="11" t="n">
        <v>13</v>
      </c>
      <c r="G41" s="27" t="n">
        <v>27</v>
      </c>
      <c r="H41" s="11" t="n">
        <v>2</v>
      </c>
      <c r="I41" s="11" t="n">
        <v>24</v>
      </c>
      <c r="J41" s="11" t="n">
        <v>12</v>
      </c>
      <c r="K41" s="11" t="n">
        <v>12</v>
      </c>
    </row>
    <row r="42">
      <c r="A42" s="25" t="inlineStr">
        <is>
          <t>Pennsylvania</t>
        </is>
      </c>
      <c r="B42" s="11" t="n">
        <v>18</v>
      </c>
      <c r="C42" s="11" t="n">
        <v>3</v>
      </c>
      <c r="D42" s="11" t="n">
        <v>15</v>
      </c>
      <c r="E42" s="11" t="n">
        <v>4</v>
      </c>
      <c r="F42" s="11" t="n">
        <v>11</v>
      </c>
      <c r="G42" s="27" t="n">
        <v>18</v>
      </c>
      <c r="H42" s="11" t="n">
        <v>2</v>
      </c>
      <c r="I42" s="11" t="n">
        <v>16</v>
      </c>
      <c r="J42" s="11" t="n">
        <v>3</v>
      </c>
      <c r="K42" s="11" t="n">
        <v>13</v>
      </c>
    </row>
    <row r="43">
      <c r="A43" s="25" t="inlineStr">
        <is>
          <t>Rhode Island</t>
        </is>
      </c>
      <c r="B43" s="11" t="n">
        <v>19</v>
      </c>
      <c r="C43" s="11" t="n">
        <v>2</v>
      </c>
      <c r="D43" s="11" t="n">
        <v>17</v>
      </c>
      <c r="E43" s="11" t="n">
        <v>5</v>
      </c>
      <c r="F43" s="11" t="n">
        <v>12</v>
      </c>
      <c r="G43" s="27" t="n">
        <v>19</v>
      </c>
      <c r="H43" s="11" t="n">
        <v>1</v>
      </c>
      <c r="I43" s="11" t="n">
        <v>18</v>
      </c>
      <c r="J43" s="11" t="n">
        <v>3</v>
      </c>
      <c r="K43" s="11" t="n">
        <v>14</v>
      </c>
    </row>
    <row r="44">
      <c r="A44" s="25" t="inlineStr">
        <is>
          <t>South Carolina</t>
        </is>
      </c>
      <c r="B44" s="11" t="n">
        <v>18</v>
      </c>
      <c r="C44" s="11" t="n">
        <v>3</v>
      </c>
      <c r="D44" s="11" t="n">
        <v>16</v>
      </c>
      <c r="E44" s="11" t="n">
        <v>8</v>
      </c>
      <c r="F44" s="11" t="n">
        <v>7</v>
      </c>
      <c r="G44" s="27" t="n">
        <v>20</v>
      </c>
      <c r="H44" s="11" t="n">
        <v>2</v>
      </c>
      <c r="I44" s="11" t="n">
        <v>18</v>
      </c>
      <c r="J44" s="11" t="n">
        <v>9</v>
      </c>
      <c r="K44" s="11" t="n">
        <v>10</v>
      </c>
    </row>
    <row r="45">
      <c r="A45" s="25" t="inlineStr">
        <is>
          <t>South Dakota</t>
        </is>
      </c>
      <c r="B45" s="11" t="n">
        <v>19</v>
      </c>
      <c r="C45" s="11" t="n">
        <v>3</v>
      </c>
      <c r="D45" s="11" t="n">
        <v>16</v>
      </c>
      <c r="E45" s="11" t="n">
        <v>9</v>
      </c>
      <c r="F45" s="11" t="n">
        <v>8</v>
      </c>
      <c r="G45" s="27" t="n">
        <v>19</v>
      </c>
      <c r="H45" s="11" t="n">
        <v>2</v>
      </c>
      <c r="I45" s="11" t="n">
        <v>17</v>
      </c>
      <c r="J45" s="11" t="n">
        <v>7</v>
      </c>
      <c r="K45" s="11" t="n">
        <v>9</v>
      </c>
    </row>
    <row r="46">
      <c r="A46" s="25" t="inlineStr">
        <is>
          <t>Tennessee</t>
        </is>
      </c>
      <c r="B46" s="11" t="n">
        <v>17</v>
      </c>
      <c r="C46" s="11" t="n">
        <v>7</v>
      </c>
      <c r="D46" s="11" t="n">
        <v>10</v>
      </c>
      <c r="E46" s="11" t="n">
        <v>3</v>
      </c>
      <c r="F46" s="11" t="n">
        <v>7</v>
      </c>
      <c r="G46" s="27" t="n">
        <v>18</v>
      </c>
      <c r="H46" s="11" t="n">
        <v>3</v>
      </c>
      <c r="I46" s="11" t="n">
        <v>14</v>
      </c>
      <c r="J46" s="11" t="n">
        <v>2</v>
      </c>
      <c r="K46" s="11" t="n">
        <v>12</v>
      </c>
    </row>
    <row r="47">
      <c r="A47" s="25" t="inlineStr">
        <is>
          <t>Texas</t>
        </is>
      </c>
      <c r="B47" s="11" t="n">
        <v>30</v>
      </c>
      <c r="C47" s="11" t="n">
        <v>10</v>
      </c>
      <c r="D47" s="11" t="n">
        <v>20</v>
      </c>
      <c r="E47" s="11" t="n">
        <v>17</v>
      </c>
      <c r="F47" s="11" t="n">
        <v>3</v>
      </c>
      <c r="G47" s="27" t="n">
        <v>33</v>
      </c>
      <c r="H47" s="11" t="n">
        <v>5</v>
      </c>
      <c r="I47" s="11" t="n">
        <v>28</v>
      </c>
      <c r="J47" s="11" t="n">
        <v>13</v>
      </c>
      <c r="K47" s="11" t="n">
        <v>14</v>
      </c>
    </row>
    <row r="48">
      <c r="A48" s="25" t="inlineStr">
        <is>
          <t>Utah</t>
        </is>
      </c>
      <c r="B48" s="11" t="n">
        <v>19</v>
      </c>
      <c r="C48" s="11" t="n">
        <v>4</v>
      </c>
      <c r="D48" s="11" t="n">
        <v>14</v>
      </c>
      <c r="E48" s="11" t="n">
        <v>7</v>
      </c>
      <c r="F48" s="11" t="n">
        <v>8</v>
      </c>
      <c r="G48" s="27" t="n">
        <v>18</v>
      </c>
      <c r="H48" s="11" t="n">
        <v>3</v>
      </c>
      <c r="I48" s="11" t="n">
        <v>15</v>
      </c>
      <c r="J48" s="11" t="n">
        <v>4</v>
      </c>
      <c r="K48" s="11" t="n">
        <v>10</v>
      </c>
    </row>
    <row r="49">
      <c r="A49" s="25" t="inlineStr">
        <is>
          <t>Vermont</t>
        </is>
      </c>
      <c r="B49" s="11" t="n">
        <v>19</v>
      </c>
      <c r="C49" s="11" t="n">
        <v>2</v>
      </c>
      <c r="D49" s="11" t="n">
        <v>17</v>
      </c>
      <c r="E49" s="11" t="n">
        <v>3</v>
      </c>
      <c r="F49" s="11" t="n">
        <v>14</v>
      </c>
      <c r="G49" s="27" t="n">
        <v>19</v>
      </c>
      <c r="H49" s="11" t="n">
        <v>1</v>
      </c>
      <c r="I49" s="11" t="n">
        <v>18</v>
      </c>
      <c r="J49" s="11" t="n">
        <v>2</v>
      </c>
      <c r="K49" s="11" t="n">
        <v>16</v>
      </c>
    </row>
    <row r="50">
      <c r="A50" s="25" t="inlineStr">
        <is>
          <t>Virginia</t>
        </is>
      </c>
      <c r="B50" s="11" t="n">
        <v>19</v>
      </c>
      <c r="C50" s="11" t="n">
        <v>3</v>
      </c>
      <c r="D50" s="11" t="n">
        <v>16</v>
      </c>
      <c r="E50" s="11" t="n">
        <v>7</v>
      </c>
      <c r="F50" s="11" t="n">
        <v>10</v>
      </c>
      <c r="G50" s="27" t="n">
        <v>19</v>
      </c>
      <c r="H50" s="11" t="n">
        <v>2</v>
      </c>
      <c r="I50" s="11" t="n">
        <v>18</v>
      </c>
      <c r="J50" s="11" t="n">
        <v>6</v>
      </c>
      <c r="K50" s="11" t="n">
        <v>12</v>
      </c>
    </row>
    <row r="51">
      <c r="A51" s="25" t="inlineStr">
        <is>
          <t>Washington</t>
        </is>
      </c>
      <c r="B51" s="11" t="n">
        <v>22</v>
      </c>
      <c r="C51" s="11" t="n">
        <v>3</v>
      </c>
      <c r="D51" s="11" t="n">
        <v>20</v>
      </c>
      <c r="E51" s="11" t="n">
        <v>8</v>
      </c>
      <c r="F51" s="11" t="n">
        <v>12</v>
      </c>
      <c r="G51" s="27" t="n">
        <v>22</v>
      </c>
      <c r="H51" s="11" t="n">
        <v>3</v>
      </c>
      <c r="I51" s="11" t="n">
        <v>19</v>
      </c>
      <c r="J51" s="11" t="n">
        <v>7</v>
      </c>
      <c r="K51" s="11" t="n">
        <v>12</v>
      </c>
    </row>
    <row r="52">
      <c r="A52" s="25" t="inlineStr">
        <is>
          <t>West Virginia</t>
        </is>
      </c>
      <c r="B52" s="11" t="n">
        <v>18</v>
      </c>
      <c r="C52" s="11" t="n">
        <v>2</v>
      </c>
      <c r="D52" s="11" t="n">
        <v>16</v>
      </c>
      <c r="E52" s="11" t="n">
        <v>8</v>
      </c>
      <c r="F52" s="11" t="n">
        <v>8</v>
      </c>
      <c r="G52" s="27" t="n">
        <v>19</v>
      </c>
      <c r="H52" s="11" t="n">
        <v>2</v>
      </c>
      <c r="I52" s="11" t="n">
        <v>17</v>
      </c>
      <c r="J52" s="11" t="n">
        <v>8</v>
      </c>
      <c r="K52" s="11" t="n">
        <v>9</v>
      </c>
    </row>
    <row r="53">
      <c r="A53" s="25" t="inlineStr">
        <is>
          <t>Wisconsin</t>
        </is>
      </c>
      <c r="B53" s="11" t="n">
        <v>21</v>
      </c>
      <c r="C53" s="11" t="n">
        <v>2</v>
      </c>
      <c r="D53" s="11" t="n">
        <v>19</v>
      </c>
      <c r="E53" s="11" t="n">
        <v>3</v>
      </c>
      <c r="F53" s="11" t="n">
        <v>16</v>
      </c>
      <c r="G53" s="27" t="n">
        <v>21</v>
      </c>
      <c r="H53" s="11" t="n">
        <v>2</v>
      </c>
      <c r="I53" s="11" t="n">
        <v>20</v>
      </c>
      <c r="J53" s="11" t="n">
        <v>3</v>
      </c>
      <c r="K53" s="11" t="n">
        <v>17</v>
      </c>
    </row>
    <row r="54">
      <c r="A54" s="25" t="inlineStr">
        <is>
          <t>Wyoming</t>
        </is>
      </c>
      <c r="B54" s="11" t="n">
        <v>19</v>
      </c>
      <c r="C54" s="11" t="n">
        <v>2</v>
      </c>
      <c r="D54" s="11" t="n">
        <v>17</v>
      </c>
      <c r="E54" s="11" t="n">
        <v>4</v>
      </c>
      <c r="F54" s="11" t="n">
        <v>12</v>
      </c>
      <c r="G54" s="27" t="n">
        <v>18</v>
      </c>
      <c r="H54" s="11" t="n">
        <v>1</v>
      </c>
      <c r="I54" s="11" t="n">
        <v>16</v>
      </c>
      <c r="J54" s="11" t="n">
        <v>3</v>
      </c>
      <c r="K54" s="11" t="n">
        <v>13</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21</v>
      </c>
      <c r="C56" s="11" t="n">
        <v>3</v>
      </c>
      <c r="D56" s="11" t="n">
        <v>18</v>
      </c>
      <c r="E56" s="11" t="n">
        <v>2</v>
      </c>
      <c r="F56" s="11" t="n">
        <v>16</v>
      </c>
      <c r="G56" s="27" t="n">
        <v>20</v>
      </c>
      <c r="H56" s="11" t="n">
        <v>2</v>
      </c>
      <c r="I56" s="11" t="n">
        <v>19</v>
      </c>
      <c r="J56" s="11" t="n">
        <v>1</v>
      </c>
      <c r="K56" s="11" t="n">
        <v>17</v>
      </c>
    </row>
    <row r="57">
      <c r="A57" s="28" t="inlineStr">
        <is>
          <t>DoDEA¹</t>
        </is>
      </c>
      <c r="B57" s="15" t="n">
        <v>19</v>
      </c>
      <c r="C57" s="15" t="n">
        <v>7</v>
      </c>
      <c r="D57" s="15" t="n">
        <v>12</v>
      </c>
      <c r="E57" s="15" t="n">
        <v>5</v>
      </c>
      <c r="F57" s="15" t="n">
        <v>7</v>
      </c>
      <c r="G57" s="32" t="n">
        <v>19</v>
      </c>
      <c r="H57" s="15" t="n">
        <v>6</v>
      </c>
      <c r="I57" s="15" t="n">
        <v>13</v>
      </c>
      <c r="J57" s="15" t="n">
        <v>5</v>
      </c>
      <c r="K57" s="15" t="n">
        <v>7</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3.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24</v>
      </c>
      <c r="C4" s="11" t="n">
        <v>2</v>
      </c>
      <c r="D4" s="11" t="n">
        <v>22</v>
      </c>
      <c r="E4" s="11" t="n">
        <v>9</v>
      </c>
      <c r="F4" s="11" t="n">
        <v>14</v>
      </c>
      <c r="G4" s="27" t="n">
        <v>25</v>
      </c>
      <c r="H4" s="11" t="n">
        <v>2</v>
      </c>
      <c r="I4" s="11" t="n">
        <v>23</v>
      </c>
      <c r="J4" s="11" t="n">
        <v>10</v>
      </c>
      <c r="K4" s="11" t="n">
        <v>13</v>
      </c>
    </row>
    <row r="5">
      <c r="A5" s="25" t="inlineStr">
        <is>
          <t>Alabama</t>
        </is>
      </c>
      <c r="B5" s="11" t="n">
        <v>14</v>
      </c>
      <c r="C5" s="11" t="n">
        <v>1</v>
      </c>
      <c r="D5" s="11" t="n">
        <v>13</v>
      </c>
      <c r="E5" s="11" t="n">
        <v>7</v>
      </c>
      <c r="F5" s="11" t="n">
        <v>5</v>
      </c>
      <c r="G5" s="27" t="n">
        <v>15</v>
      </c>
      <c r="H5" s="11" t="n">
        <v>2</v>
      </c>
      <c r="I5" s="11" t="n">
        <v>13</v>
      </c>
      <c r="J5" s="11" t="n">
        <v>8</v>
      </c>
      <c r="K5" s="11" t="n">
        <v>6</v>
      </c>
    </row>
    <row r="6">
      <c r="A6" s="25" t="inlineStr">
        <is>
          <t>Alaska</t>
        </is>
      </c>
      <c r="B6" s="11" t="n">
        <v>27</v>
      </c>
      <c r="C6" s="11" t="n">
        <v>1</v>
      </c>
      <c r="D6" s="11" t="n">
        <v>26</v>
      </c>
      <c r="E6" s="11" t="n">
        <v>8</v>
      </c>
      <c r="F6" s="11" t="n">
        <v>17</v>
      </c>
      <c r="G6" s="27" t="n">
        <v>27</v>
      </c>
      <c r="H6" s="11" t="n">
        <v>1</v>
      </c>
      <c r="I6" s="11" t="n">
        <v>25</v>
      </c>
      <c r="J6" s="11" t="n">
        <v>12</v>
      </c>
      <c r="K6" s="11" t="n">
        <v>13</v>
      </c>
    </row>
    <row r="7">
      <c r="A7" s="25" t="inlineStr">
        <is>
          <t>Arizona</t>
        </is>
      </c>
      <c r="B7" s="11" t="n">
        <v>21</v>
      </c>
      <c r="C7" s="11" t="n">
        <v>2</v>
      </c>
      <c r="D7" s="11" t="n">
        <v>19</v>
      </c>
      <c r="E7" s="11" t="n">
        <v>6</v>
      </c>
      <c r="F7" s="11" t="n">
        <v>14</v>
      </c>
      <c r="G7" s="27" t="n">
        <v>21</v>
      </c>
      <c r="H7" s="11" t="n">
        <v>1</v>
      </c>
      <c r="I7" s="11" t="n">
        <v>19</v>
      </c>
      <c r="J7" s="11" t="n">
        <v>6</v>
      </c>
      <c r="K7" s="11" t="n">
        <v>13</v>
      </c>
    </row>
    <row r="8">
      <c r="A8" s="25" t="inlineStr">
        <is>
          <t>Arkansas</t>
        </is>
      </c>
      <c r="B8" s="11" t="n">
        <v>21</v>
      </c>
      <c r="C8" s="11" t="n">
        <v>2</v>
      </c>
      <c r="D8" s="11" t="n">
        <v>20</v>
      </c>
      <c r="E8" s="11" t="n">
        <v>5</v>
      </c>
      <c r="F8" s="11" t="n">
        <v>15</v>
      </c>
      <c r="G8" s="27" t="n">
        <v>24</v>
      </c>
      <c r="H8" s="11" t="n">
        <v>2</v>
      </c>
      <c r="I8" s="11" t="n">
        <v>23</v>
      </c>
      <c r="J8" s="11" t="n">
        <v>6</v>
      </c>
      <c r="K8" s="11" t="n">
        <v>17</v>
      </c>
    </row>
    <row r="9">
      <c r="A9" s="25" t="inlineStr">
        <is>
          <t>California</t>
        </is>
      </c>
      <c r="B9" s="11" t="n">
        <v>35</v>
      </c>
      <c r="C9" s="11" t="n">
        <v>2</v>
      </c>
      <c r="D9" s="11" t="n">
        <v>33</v>
      </c>
      <c r="E9" s="11" t="n">
        <v>25</v>
      </c>
      <c r="F9" s="11" t="n">
        <v>8</v>
      </c>
      <c r="G9" s="27" t="n">
        <v>34</v>
      </c>
      <c r="H9" s="11" t="n">
        <v>2</v>
      </c>
      <c r="I9" s="11" t="n">
        <v>32</v>
      </c>
      <c r="J9" s="11" t="n">
        <v>25</v>
      </c>
      <c r="K9" s="11" t="n">
        <v>7</v>
      </c>
    </row>
    <row r="10">
      <c r="A10" s="25" t="inlineStr">
        <is>
          <t>Colorado</t>
        </is>
      </c>
      <c r="B10" s="11" t="n">
        <v>24</v>
      </c>
      <c r="C10" s="11" t="n">
        <v>2</v>
      </c>
      <c r="D10" s="11" t="n">
        <v>22</v>
      </c>
      <c r="E10" s="11" t="n">
        <v>12</v>
      </c>
      <c r="F10" s="11" t="n">
        <v>10</v>
      </c>
      <c r="G10" s="27" t="n">
        <v>24</v>
      </c>
      <c r="H10" s="11" t="n">
        <v>2</v>
      </c>
      <c r="I10" s="11" t="n">
        <v>23</v>
      </c>
      <c r="J10" s="11" t="n">
        <v>13</v>
      </c>
      <c r="K10" s="11" t="n">
        <v>9</v>
      </c>
    </row>
    <row r="11">
      <c r="A11" s="25" t="inlineStr">
        <is>
          <t>Connecticut</t>
        </is>
      </c>
      <c r="B11" s="11" t="n">
        <v>19</v>
      </c>
      <c r="C11" s="11" t="n">
        <v>2</v>
      </c>
      <c r="D11" s="11" t="n">
        <v>17</v>
      </c>
      <c r="E11" s="11" t="n">
        <v>3</v>
      </c>
      <c r="F11" s="11" t="n">
        <v>14</v>
      </c>
      <c r="G11" s="27" t="n">
        <v>22</v>
      </c>
      <c r="H11" s="11" t="n">
        <v>2</v>
      </c>
      <c r="I11" s="11" t="n">
        <v>20</v>
      </c>
      <c r="J11" s="11" t="n">
        <v>6</v>
      </c>
      <c r="K11" s="11" t="n">
        <v>14</v>
      </c>
    </row>
    <row r="12">
      <c r="A12" s="25" t="inlineStr">
        <is>
          <t>Delaware</t>
        </is>
      </c>
      <c r="B12" s="11" t="n">
        <v>20</v>
      </c>
      <c r="C12" s="11" t="n">
        <v>2</v>
      </c>
      <c r="D12" s="11" t="n">
        <v>18</v>
      </c>
      <c r="E12" s="11" t="n">
        <v>4</v>
      </c>
      <c r="F12" s="11" t="n">
        <v>14</v>
      </c>
      <c r="G12" s="27" t="n">
        <v>26</v>
      </c>
      <c r="H12" s="11" t="n">
        <v>2</v>
      </c>
      <c r="I12" s="11" t="n">
        <v>24</v>
      </c>
      <c r="J12" s="11" t="n">
        <v>9</v>
      </c>
      <c r="K12" s="11" t="n">
        <v>15</v>
      </c>
    </row>
    <row r="13">
      <c r="A13" s="25" t="inlineStr">
        <is>
          <t>Florida</t>
        </is>
      </c>
      <c r="B13" s="11" t="n">
        <v>26</v>
      </c>
      <c r="C13" s="11" t="n">
        <v>2</v>
      </c>
      <c r="D13" s="11" t="n">
        <v>24</v>
      </c>
      <c r="E13" s="11" t="n">
        <v>3</v>
      </c>
      <c r="F13" s="11" t="n">
        <v>21</v>
      </c>
      <c r="G13" s="27" t="n">
        <v>25</v>
      </c>
      <c r="H13" s="11" t="n">
        <v>4</v>
      </c>
      <c r="I13" s="11" t="n">
        <v>21</v>
      </c>
      <c r="J13" s="11" t="n">
        <v>2</v>
      </c>
      <c r="K13" s="11" t="n">
        <v>19</v>
      </c>
    </row>
    <row r="14">
      <c r="A14" s="25" t="inlineStr">
        <is>
          <t>Georgia</t>
        </is>
      </c>
      <c r="B14" s="11" t="n">
        <v>20</v>
      </c>
      <c r="C14" s="11" t="n">
        <v>4</v>
      </c>
      <c r="D14" s="11" t="n">
        <v>16</v>
      </c>
      <c r="E14" s="11" t="n">
        <v>4</v>
      </c>
      <c r="F14" s="11" t="n">
        <v>11</v>
      </c>
      <c r="G14" s="27" t="n">
        <v>18</v>
      </c>
      <c r="H14" s="11" t="n">
        <v>2</v>
      </c>
      <c r="I14" s="11" t="n">
        <v>16</v>
      </c>
      <c r="J14" s="11" t="n">
        <v>5</v>
      </c>
      <c r="K14" s="11" t="n">
        <v>11</v>
      </c>
    </row>
    <row r="15">
      <c r="A15" s="25" t="inlineStr">
        <is>
          <t>Hawaii</t>
        </is>
      </c>
      <c r="B15" s="11" t="n">
        <v>16</v>
      </c>
      <c r="C15" s="11" t="n">
        <v>2</v>
      </c>
      <c r="D15" s="11" t="n">
        <v>14</v>
      </c>
      <c r="E15" s="11" t="n">
        <v>5</v>
      </c>
      <c r="F15" s="11" t="n">
        <v>10</v>
      </c>
      <c r="G15" s="27" t="n">
        <v>15</v>
      </c>
      <c r="H15" s="11" t="n">
        <v>2</v>
      </c>
      <c r="I15" s="11" t="n">
        <v>13</v>
      </c>
      <c r="J15" s="11" t="n">
        <v>7</v>
      </c>
      <c r="K15" s="11" t="n">
        <v>6</v>
      </c>
    </row>
    <row r="16">
      <c r="A16" s="25" t="inlineStr">
        <is>
          <t>Idaho</t>
        </is>
      </c>
      <c r="B16" s="11" t="n">
        <v>15</v>
      </c>
      <c r="C16" s="11" t="n">
        <v>2</v>
      </c>
      <c r="D16" s="11" t="n">
        <v>14</v>
      </c>
      <c r="E16" s="11" t="n">
        <v>4</v>
      </c>
      <c r="F16" s="11" t="n">
        <v>9</v>
      </c>
      <c r="G16" s="27" t="n">
        <v>16</v>
      </c>
      <c r="H16" s="11" t="n">
        <v>2</v>
      </c>
      <c r="I16" s="11" t="n">
        <v>15</v>
      </c>
      <c r="J16" s="11" t="n">
        <v>6</v>
      </c>
      <c r="K16" s="11" t="n">
        <v>9</v>
      </c>
    </row>
    <row r="17">
      <c r="A17" s="25" t="inlineStr">
        <is>
          <t>Illinois</t>
        </is>
      </c>
      <c r="B17" s="11" t="n">
        <v>22</v>
      </c>
      <c r="C17" s="11" t="n">
        <v>1</v>
      </c>
      <c r="D17" s="11" t="n">
        <v>21</v>
      </c>
      <c r="E17" s="11" t="n">
        <v>6</v>
      </c>
      <c r="F17" s="11" t="n">
        <v>15</v>
      </c>
      <c r="G17" s="27" t="n">
        <v>24</v>
      </c>
      <c r="H17" s="11" t="n">
        <v>1</v>
      </c>
      <c r="I17" s="11" t="n">
        <v>23</v>
      </c>
      <c r="J17" s="11" t="n">
        <v>8</v>
      </c>
      <c r="K17" s="11" t="n">
        <v>15</v>
      </c>
    </row>
    <row r="18">
      <c r="A18" s="25" t="inlineStr">
        <is>
          <t>Indiana</t>
        </is>
      </c>
      <c r="B18" s="11" t="n">
        <v>23</v>
      </c>
      <c r="C18" s="11" t="n">
        <v>1</v>
      </c>
      <c r="D18" s="11" t="n">
        <v>22</v>
      </c>
      <c r="E18" s="11" t="n">
        <v>5</v>
      </c>
      <c r="F18" s="11" t="n">
        <v>17</v>
      </c>
      <c r="G18" s="27" t="n">
        <v>22</v>
      </c>
      <c r="H18" s="11" t="n">
        <v>1</v>
      </c>
      <c r="I18" s="11" t="n">
        <v>21</v>
      </c>
      <c r="J18" s="11" t="n">
        <v>5</v>
      </c>
      <c r="K18" s="11" t="n">
        <v>15</v>
      </c>
    </row>
    <row r="19">
      <c r="A19" s="25" t="inlineStr">
        <is>
          <t>Iowa</t>
        </is>
      </c>
      <c r="B19" s="11" t="n">
        <v>20</v>
      </c>
      <c r="C19" s="11" t="n">
        <v>1</v>
      </c>
      <c r="D19" s="11" t="n">
        <v>19</v>
      </c>
      <c r="E19" s="11" t="n">
        <v>3</v>
      </c>
      <c r="F19" s="11" t="n">
        <v>16</v>
      </c>
      <c r="G19" s="27" t="n">
        <v>20</v>
      </c>
      <c r="H19" s="11" t="n">
        <v>1</v>
      </c>
      <c r="I19" s="11" t="n">
        <v>19</v>
      </c>
      <c r="J19" s="11" t="n">
        <v>3</v>
      </c>
      <c r="K19" s="11" t="n">
        <v>15</v>
      </c>
    </row>
    <row r="20">
      <c r="A20" s="25" t="inlineStr">
        <is>
          <t>Kansas</t>
        </is>
      </c>
      <c r="B20" s="11" t="n">
        <v>28</v>
      </c>
      <c r="C20" s="11" t="n">
        <v>2</v>
      </c>
      <c r="D20" s="11" t="n">
        <v>26</v>
      </c>
      <c r="E20" s="11" t="n">
        <v>12</v>
      </c>
      <c r="F20" s="11" t="n">
        <v>14</v>
      </c>
      <c r="G20" s="27" t="n">
        <v>26</v>
      </c>
      <c r="H20" s="11" t="n">
        <v>2</v>
      </c>
      <c r="I20" s="11" t="n">
        <v>24</v>
      </c>
      <c r="J20" s="11" t="n">
        <v>16</v>
      </c>
      <c r="K20" s="11" t="n">
        <v>8</v>
      </c>
    </row>
    <row r="21">
      <c r="A21" s="25" t="inlineStr">
        <is>
          <t>Kentucky</t>
        </is>
      </c>
      <c r="B21" s="11" t="n">
        <v>19</v>
      </c>
      <c r="C21" s="11" t="n">
        <v>5</v>
      </c>
      <c r="D21" s="11" t="n">
        <v>15</v>
      </c>
      <c r="E21" s="11" t="n">
        <v>5</v>
      </c>
      <c r="F21" s="11" t="n">
        <v>9</v>
      </c>
      <c r="G21" s="27" t="n">
        <v>19</v>
      </c>
      <c r="H21" s="11" t="n">
        <v>3</v>
      </c>
      <c r="I21" s="11" t="n">
        <v>15</v>
      </c>
      <c r="J21" s="11" t="n">
        <v>5</v>
      </c>
      <c r="K21" s="11" t="n">
        <v>10</v>
      </c>
    </row>
    <row r="22">
      <c r="A22" s="25" t="inlineStr">
        <is>
          <t>Louisiana</t>
        </is>
      </c>
      <c r="B22" s="11" t="n">
        <v>24</v>
      </c>
      <c r="C22" s="11" t="n">
        <v>3</v>
      </c>
      <c r="D22" s="11" t="n">
        <v>20</v>
      </c>
      <c r="E22" s="11" t="n">
        <v>3</v>
      </c>
      <c r="F22" s="11" t="n">
        <v>18</v>
      </c>
      <c r="G22" s="27" t="n">
        <v>23</v>
      </c>
      <c r="H22" s="11" t="n">
        <v>3</v>
      </c>
      <c r="I22" s="11" t="n">
        <v>20</v>
      </c>
      <c r="J22" s="11" t="n">
        <v>3</v>
      </c>
      <c r="K22" s="11" t="n">
        <v>17</v>
      </c>
    </row>
    <row r="23">
      <c r="A23" s="25" t="inlineStr">
        <is>
          <t>Maine</t>
        </is>
      </c>
      <c r="B23" s="11" t="n">
        <v>22</v>
      </c>
      <c r="C23" s="11" t="n">
        <v>1</v>
      </c>
      <c r="D23" s="11" t="n">
        <v>21</v>
      </c>
      <c r="E23" s="11" t="n">
        <v>4</v>
      </c>
      <c r="F23" s="11" t="n">
        <v>17</v>
      </c>
      <c r="G23" s="27" t="n">
        <v>23</v>
      </c>
      <c r="H23" s="11" t="n">
        <v>2</v>
      </c>
      <c r="I23" s="11" t="n">
        <v>21</v>
      </c>
      <c r="J23" s="11" t="n">
        <v>7</v>
      </c>
      <c r="K23" s="11" t="n">
        <v>15</v>
      </c>
    </row>
    <row r="24">
      <c r="A24" s="25" t="inlineStr">
        <is>
          <t>Maryland</t>
        </is>
      </c>
      <c r="B24" s="11" t="n">
        <v>21</v>
      </c>
      <c r="C24" s="11" t="n">
        <v>4</v>
      </c>
      <c r="D24" s="11" t="n">
        <v>17</v>
      </c>
      <c r="E24" s="11" t="n">
        <v>3</v>
      </c>
      <c r="F24" s="11" t="n">
        <v>14</v>
      </c>
      <c r="G24" s="27" t="n">
        <v>22</v>
      </c>
      <c r="H24" s="11" t="n">
        <v>3</v>
      </c>
      <c r="I24" s="11" t="n">
        <v>19</v>
      </c>
      <c r="J24" s="11" t="n">
        <v>5</v>
      </c>
      <c r="K24" s="11" t="n">
        <v>15</v>
      </c>
    </row>
    <row r="25">
      <c r="A25" s="25" t="inlineStr">
        <is>
          <t>Massachusetts</t>
        </is>
      </c>
      <c r="B25" s="11" t="n">
        <v>27</v>
      </c>
      <c r="C25" s="11" t="n">
        <v>3</v>
      </c>
      <c r="D25" s="11" t="n">
        <v>24</v>
      </c>
      <c r="E25" s="11" t="n">
        <v>8</v>
      </c>
      <c r="F25" s="11" t="n">
        <v>16</v>
      </c>
      <c r="G25" s="27" t="n">
        <v>28</v>
      </c>
      <c r="H25" s="11" t="n">
        <v>3</v>
      </c>
      <c r="I25" s="11" t="n">
        <v>25</v>
      </c>
      <c r="J25" s="11" t="n">
        <v>10</v>
      </c>
      <c r="K25" s="11" t="n">
        <v>15</v>
      </c>
    </row>
    <row r="26">
      <c r="A26" s="25" t="inlineStr">
        <is>
          <t>Michigan</t>
        </is>
      </c>
      <c r="B26" s="11" t="n">
        <v>19</v>
      </c>
      <c r="C26" s="11" t="n">
        <v>3</v>
      </c>
      <c r="D26" s="11" t="n">
        <v>16</v>
      </c>
      <c r="E26" s="11" t="n">
        <v>7</v>
      </c>
      <c r="F26" s="11" t="n">
        <v>9</v>
      </c>
      <c r="G26" s="27" t="n">
        <v>20</v>
      </c>
      <c r="H26" s="11" t="n">
        <v>3</v>
      </c>
      <c r="I26" s="11" t="n">
        <v>17</v>
      </c>
      <c r="J26" s="11" t="n">
        <v>11</v>
      </c>
      <c r="K26" s="11" t="n">
        <v>6</v>
      </c>
    </row>
    <row r="27">
      <c r="A27" s="25" t="inlineStr">
        <is>
          <t>Minnesota</t>
        </is>
      </c>
      <c r="B27" s="11" t="n">
        <v>23</v>
      </c>
      <c r="C27" s="11" t="n">
        <v>2</v>
      </c>
      <c r="D27" s="11" t="n">
        <v>21</v>
      </c>
      <c r="E27" s="11" t="n">
        <v>12</v>
      </c>
      <c r="F27" s="11" t="n">
        <v>9</v>
      </c>
      <c r="G27" s="27" t="n">
        <v>22</v>
      </c>
      <c r="H27" s="11" t="n">
        <v>2</v>
      </c>
      <c r="I27" s="11" t="n">
        <v>20</v>
      </c>
      <c r="J27" s="11" t="n">
        <v>14</v>
      </c>
      <c r="K27" s="11" t="n">
        <v>5</v>
      </c>
    </row>
    <row r="28">
      <c r="A28" s="25" t="inlineStr">
        <is>
          <t>Mississippi</t>
        </is>
      </c>
      <c r="B28" s="11" t="n">
        <v>14</v>
      </c>
      <c r="C28" s="11" t="n">
        <v>1</v>
      </c>
      <c r="D28" s="11" t="n">
        <v>13</v>
      </c>
      <c r="E28" s="11" t="n">
        <v>5</v>
      </c>
      <c r="F28" s="11" t="n">
        <v>8</v>
      </c>
      <c r="G28" s="27" t="n">
        <v>16</v>
      </c>
      <c r="H28" s="11" t="n">
        <v>1</v>
      </c>
      <c r="I28" s="11" t="n">
        <v>15</v>
      </c>
      <c r="J28" s="11" t="n">
        <v>6</v>
      </c>
      <c r="K28" s="11" t="n">
        <v>9</v>
      </c>
    </row>
    <row r="29">
      <c r="A29" s="25" t="inlineStr">
        <is>
          <t>Missouri</t>
        </is>
      </c>
      <c r="B29" s="11" t="n">
        <v>16</v>
      </c>
      <c r="C29" s="11" t="n">
        <v>1</v>
      </c>
      <c r="D29" s="11" t="n">
        <v>15</v>
      </c>
      <c r="E29" s="11" t="n">
        <v>5</v>
      </c>
      <c r="F29" s="11" t="n">
        <v>11</v>
      </c>
      <c r="G29" s="27" t="n">
        <v>18</v>
      </c>
      <c r="H29" s="11" t="n">
        <v>1</v>
      </c>
      <c r="I29" s="11" t="n">
        <v>17</v>
      </c>
      <c r="J29" s="11" t="n">
        <v>7</v>
      </c>
      <c r="K29" s="11" t="n">
        <v>10</v>
      </c>
    </row>
    <row r="30">
      <c r="A30" s="25" t="inlineStr">
        <is>
          <t>Montana</t>
        </is>
      </c>
      <c r="B30" s="11" t="n">
        <v>14</v>
      </c>
      <c r="C30" s="11" t="n">
        <v>2</v>
      </c>
      <c r="D30" s="11" t="n">
        <v>12</v>
      </c>
      <c r="E30" s="11" t="n">
        <v>5</v>
      </c>
      <c r="F30" s="11" t="n">
        <v>8</v>
      </c>
      <c r="G30" s="27" t="n">
        <v>16</v>
      </c>
      <c r="H30" s="11" t="n">
        <v>1</v>
      </c>
      <c r="I30" s="11" t="n">
        <v>15</v>
      </c>
      <c r="J30" s="11" t="n">
        <v>6</v>
      </c>
      <c r="K30" s="11" t="n">
        <v>9</v>
      </c>
    </row>
    <row r="31">
      <c r="A31" s="25" t="inlineStr">
        <is>
          <t>Nebraska</t>
        </is>
      </c>
      <c r="B31" s="11" t="n">
        <v>23</v>
      </c>
      <c r="C31" s="11" t="n">
        <v>2</v>
      </c>
      <c r="D31" s="11" t="n">
        <v>21</v>
      </c>
      <c r="E31" s="11" t="n">
        <v>5</v>
      </c>
      <c r="F31" s="11" t="n">
        <v>16</v>
      </c>
      <c r="G31" s="27" t="n">
        <v>24</v>
      </c>
      <c r="H31" s="11" t="n">
        <v>2</v>
      </c>
      <c r="I31" s="11" t="n">
        <v>22</v>
      </c>
      <c r="J31" s="11" t="n">
        <v>8</v>
      </c>
      <c r="K31" s="11" t="n">
        <v>15</v>
      </c>
    </row>
    <row r="32">
      <c r="A32" s="25" t="inlineStr">
        <is>
          <t>Nevada</t>
        </is>
      </c>
      <c r="B32" s="11" t="n">
        <v>33</v>
      </c>
      <c r="C32" s="11" t="n">
        <v>2</v>
      </c>
      <c r="D32" s="11" t="n">
        <v>31</v>
      </c>
      <c r="E32" s="11" t="n">
        <v>15</v>
      </c>
      <c r="F32" s="11" t="n">
        <v>16</v>
      </c>
      <c r="G32" s="27" t="n">
        <v>27</v>
      </c>
      <c r="H32" s="11" t="n">
        <v>2</v>
      </c>
      <c r="I32" s="11" t="n">
        <v>25</v>
      </c>
      <c r="J32" s="11" t="n">
        <v>19</v>
      </c>
      <c r="K32" s="11" t="n">
        <v>7</v>
      </c>
    </row>
    <row r="33">
      <c r="A33" s="25" t="inlineStr">
        <is>
          <t>New Hampshire</t>
        </is>
      </c>
      <c r="B33" s="11" t="n">
        <v>21</v>
      </c>
      <c r="C33" s="11" t="n">
        <v>1</v>
      </c>
      <c r="D33" s="11" t="n">
        <v>19</v>
      </c>
      <c r="E33" s="11" t="n">
        <v>3</v>
      </c>
      <c r="F33" s="11" t="n">
        <v>16</v>
      </c>
      <c r="G33" s="27" t="n">
        <v>21</v>
      </c>
      <c r="H33" s="11" t="n">
        <v>1</v>
      </c>
      <c r="I33" s="11" t="n">
        <v>19</v>
      </c>
      <c r="J33" s="11" t="n">
        <v>5</v>
      </c>
      <c r="K33" s="11" t="n">
        <v>14</v>
      </c>
    </row>
    <row r="34">
      <c r="A34" s="25" t="inlineStr">
        <is>
          <t>New Jersey</t>
        </is>
      </c>
      <c r="B34" s="11" t="n">
        <v>21</v>
      </c>
      <c r="C34" s="11" t="n">
        <v>3</v>
      </c>
      <c r="D34" s="11" t="n">
        <v>19</v>
      </c>
      <c r="E34" s="11" t="n">
        <v>2</v>
      </c>
      <c r="F34" s="11" t="n">
        <v>17</v>
      </c>
      <c r="G34" s="27" t="n">
        <v>21</v>
      </c>
      <c r="H34" s="11" t="n">
        <v>2</v>
      </c>
      <c r="I34" s="11" t="n">
        <v>19</v>
      </c>
      <c r="J34" s="11" t="n">
        <v>3</v>
      </c>
      <c r="K34" s="11" t="n">
        <v>16</v>
      </c>
    </row>
    <row r="35">
      <c r="A35" s="25" t="inlineStr">
        <is>
          <t>New Mexico</t>
        </is>
      </c>
      <c r="B35" s="11" t="n">
        <v>29</v>
      </c>
      <c r="C35" s="11" t="n">
        <v>2</v>
      </c>
      <c r="D35" s="11" t="n">
        <v>26</v>
      </c>
      <c r="E35" s="11" t="n">
        <v>11</v>
      </c>
      <c r="F35" s="11" t="n">
        <v>15</v>
      </c>
      <c r="G35" s="27" t="n">
        <v>29</v>
      </c>
      <c r="H35" s="11" t="n">
        <v>2</v>
      </c>
      <c r="I35" s="11" t="n">
        <v>27</v>
      </c>
      <c r="J35" s="11" t="n">
        <v>11</v>
      </c>
      <c r="K35" s="11" t="n">
        <v>16</v>
      </c>
    </row>
    <row r="36">
      <c r="A36" s="25" t="inlineStr">
        <is>
          <t>New York</t>
        </is>
      </c>
      <c r="B36" s="11" t="n">
        <v>25</v>
      </c>
      <c r="C36" s="11" t="n">
        <v>2</v>
      </c>
      <c r="D36" s="11" t="n">
        <v>23</v>
      </c>
      <c r="E36" s="11" t="n">
        <v>1</v>
      </c>
      <c r="F36" s="11" t="n">
        <v>22</v>
      </c>
      <c r="G36" s="27" t="n">
        <v>24</v>
      </c>
      <c r="H36" s="11" t="n">
        <v>2</v>
      </c>
      <c r="I36" s="11" t="n">
        <v>22</v>
      </c>
      <c r="J36" s="11" t="n">
        <v>3</v>
      </c>
      <c r="K36" s="11" t="n">
        <v>18</v>
      </c>
    </row>
    <row r="37">
      <c r="A37" s="25" t="inlineStr">
        <is>
          <t>North Carolina</t>
        </is>
      </c>
      <c r="B37" s="11" t="n">
        <v>19</v>
      </c>
      <c r="C37" s="11" t="n">
        <v>2</v>
      </c>
      <c r="D37" s="11" t="n">
        <v>18</v>
      </c>
      <c r="E37" s="11" t="n">
        <v>6</v>
      </c>
      <c r="F37" s="11" t="n">
        <v>11</v>
      </c>
      <c r="G37" s="27" t="n">
        <v>20</v>
      </c>
      <c r="H37" s="11" t="n">
        <v>2</v>
      </c>
      <c r="I37" s="11" t="n">
        <v>18</v>
      </c>
      <c r="J37" s="11" t="n">
        <v>7</v>
      </c>
      <c r="K37" s="11" t="n">
        <v>11</v>
      </c>
    </row>
    <row r="38">
      <c r="A38" s="25" t="inlineStr">
        <is>
          <t>North Dakota</t>
        </is>
      </c>
      <c r="B38" s="11" t="n">
        <v>15</v>
      </c>
      <c r="C38" s="11" t="n">
        <v>2</v>
      </c>
      <c r="D38" s="11" t="n">
        <v>13</v>
      </c>
      <c r="E38" s="11" t="n">
        <v>4</v>
      </c>
      <c r="F38" s="11" t="n">
        <v>10</v>
      </c>
      <c r="G38" s="27" t="n">
        <v>15</v>
      </c>
      <c r="H38" s="11" t="n">
        <v>2</v>
      </c>
      <c r="I38" s="11" t="n">
        <v>14</v>
      </c>
      <c r="J38" s="11" t="n">
        <v>6</v>
      </c>
      <c r="K38" s="11" t="n">
        <v>7</v>
      </c>
    </row>
    <row r="39">
      <c r="A39" s="25" t="inlineStr">
        <is>
          <t>Ohio</t>
        </is>
      </c>
      <c r="B39" s="11" t="n">
        <v>19</v>
      </c>
      <c r="C39" s="11" t="n">
        <v>2</v>
      </c>
      <c r="D39" s="11" t="n">
        <v>17</v>
      </c>
      <c r="E39" s="11" t="n">
        <v>3</v>
      </c>
      <c r="F39" s="11" t="n">
        <v>15</v>
      </c>
      <c r="G39" s="27" t="n">
        <v>19</v>
      </c>
      <c r="H39" s="11" t="n">
        <v>2</v>
      </c>
      <c r="I39" s="11" t="n">
        <v>17</v>
      </c>
      <c r="J39" s="11" t="n">
        <v>4</v>
      </c>
      <c r="K39" s="11" t="n">
        <v>14</v>
      </c>
    </row>
    <row r="40">
      <c r="A40" s="25" t="inlineStr">
        <is>
          <t>Oklahoma</t>
        </is>
      </c>
      <c r="B40" s="11" t="n">
        <v>24</v>
      </c>
      <c r="C40" s="11" t="n">
        <v>3</v>
      </c>
      <c r="D40" s="11" t="n">
        <v>21</v>
      </c>
      <c r="E40" s="11" t="n">
        <v>8</v>
      </c>
      <c r="F40" s="11" t="n">
        <v>13</v>
      </c>
      <c r="G40" s="27" t="n">
        <v>25</v>
      </c>
      <c r="H40" s="11" t="n">
        <v>2</v>
      </c>
      <c r="I40" s="11" t="n">
        <v>23</v>
      </c>
      <c r="J40" s="11" t="n">
        <v>9</v>
      </c>
      <c r="K40" s="11" t="n">
        <v>14</v>
      </c>
    </row>
    <row r="41">
      <c r="A41" s="25" t="inlineStr">
        <is>
          <t>Oregon</t>
        </is>
      </c>
      <c r="B41" s="11" t="n">
        <v>25</v>
      </c>
      <c r="C41" s="11" t="n">
        <v>2</v>
      </c>
      <c r="D41" s="11" t="n">
        <v>23</v>
      </c>
      <c r="E41" s="11" t="n">
        <v>12</v>
      </c>
      <c r="F41" s="11" t="n">
        <v>11</v>
      </c>
      <c r="G41" s="27" t="n">
        <v>28</v>
      </c>
      <c r="H41" s="11" t="n">
        <v>1</v>
      </c>
      <c r="I41" s="11" t="n">
        <v>26</v>
      </c>
      <c r="J41" s="11" t="n">
        <v>17</v>
      </c>
      <c r="K41" s="11" t="n">
        <v>9</v>
      </c>
    </row>
    <row r="42">
      <c r="A42" s="25" t="inlineStr">
        <is>
          <t>Pennsylvania</t>
        </is>
      </c>
      <c r="B42" s="11" t="n">
        <v>21</v>
      </c>
      <c r="C42" s="11" t="n">
        <v>2</v>
      </c>
      <c r="D42" s="11" t="n">
        <v>20</v>
      </c>
      <c r="E42" s="11" t="n">
        <v>5</v>
      </c>
      <c r="F42" s="11" t="n">
        <v>15</v>
      </c>
      <c r="G42" s="27" t="n">
        <v>20</v>
      </c>
      <c r="H42" s="11" t="n">
        <v>3</v>
      </c>
      <c r="I42" s="11" t="n">
        <v>18</v>
      </c>
      <c r="J42" s="11" t="n">
        <v>6</v>
      </c>
      <c r="K42" s="11" t="n">
        <v>12</v>
      </c>
    </row>
    <row r="43">
      <c r="A43" s="25" t="inlineStr">
        <is>
          <t>Rhode Island</t>
        </is>
      </c>
      <c r="B43" s="11" t="n">
        <v>20</v>
      </c>
      <c r="C43" s="11" t="n">
        <v>2</v>
      </c>
      <c r="D43" s="11" t="n">
        <v>18</v>
      </c>
      <c r="E43" s="11" t="n">
        <v>4</v>
      </c>
      <c r="F43" s="11" t="n">
        <v>14</v>
      </c>
      <c r="G43" s="27" t="n">
        <v>21</v>
      </c>
      <c r="H43" s="11" t="n">
        <v>2</v>
      </c>
      <c r="I43" s="11" t="n">
        <v>19</v>
      </c>
      <c r="J43" s="11" t="n">
        <v>4</v>
      </c>
      <c r="K43" s="11" t="n">
        <v>14</v>
      </c>
    </row>
    <row r="44">
      <c r="A44" s="25" t="inlineStr">
        <is>
          <t>South Carolina</t>
        </is>
      </c>
      <c r="B44" s="11" t="n">
        <v>21</v>
      </c>
      <c r="C44" s="11" t="n">
        <v>1</v>
      </c>
      <c r="D44" s="11" t="n">
        <v>20</v>
      </c>
      <c r="E44" s="11" t="n">
        <v>9</v>
      </c>
      <c r="F44" s="11" t="n">
        <v>11</v>
      </c>
      <c r="G44" s="27" t="n">
        <v>22</v>
      </c>
      <c r="H44" s="11" t="n">
        <v>1</v>
      </c>
      <c r="I44" s="11" t="n">
        <v>21</v>
      </c>
      <c r="J44" s="11" t="n">
        <v>14</v>
      </c>
      <c r="K44" s="11" t="n">
        <v>7</v>
      </c>
    </row>
    <row r="45">
      <c r="A45" s="25" t="inlineStr">
        <is>
          <t>South Dakota</t>
        </is>
      </c>
      <c r="B45" s="11" t="n">
        <v>19</v>
      </c>
      <c r="C45" s="11" t="n">
        <v>3</v>
      </c>
      <c r="D45" s="11" t="n">
        <v>16</v>
      </c>
      <c r="E45" s="11" t="n">
        <v>7</v>
      </c>
      <c r="F45" s="11" t="n">
        <v>10</v>
      </c>
      <c r="G45" s="27" t="n">
        <v>18</v>
      </c>
      <c r="H45" s="11" t="n">
        <v>2</v>
      </c>
      <c r="I45" s="11" t="n">
        <v>16</v>
      </c>
      <c r="J45" s="11" t="n">
        <v>10</v>
      </c>
      <c r="K45" s="11" t="n">
        <v>6</v>
      </c>
    </row>
    <row r="46">
      <c r="A46" s="25" t="inlineStr">
        <is>
          <t>Tennessee</t>
        </is>
      </c>
      <c r="B46" s="11" t="n">
        <v>20</v>
      </c>
      <c r="C46" s="11" t="n">
        <v>3</v>
      </c>
      <c r="D46" s="11" t="n">
        <v>17</v>
      </c>
      <c r="E46" s="11" t="n">
        <v>4</v>
      </c>
      <c r="F46" s="11" t="n">
        <v>13</v>
      </c>
      <c r="G46" s="27" t="n">
        <v>18</v>
      </c>
      <c r="H46" s="11" t="n">
        <v>2</v>
      </c>
      <c r="I46" s="11" t="n">
        <v>16</v>
      </c>
      <c r="J46" s="11" t="n">
        <v>5</v>
      </c>
      <c r="K46" s="11" t="n">
        <v>11</v>
      </c>
    </row>
    <row r="47">
      <c r="A47" s="25" t="inlineStr">
        <is>
          <t>Texas</t>
        </is>
      </c>
      <c r="B47" s="11" t="n">
        <v>34</v>
      </c>
      <c r="C47" s="11" t="n">
        <v>4</v>
      </c>
      <c r="D47" s="11" t="n">
        <v>30</v>
      </c>
      <c r="E47" s="11" t="n">
        <v>13</v>
      </c>
      <c r="F47" s="11" t="n">
        <v>18</v>
      </c>
      <c r="G47" s="27" t="n">
        <v>37</v>
      </c>
      <c r="H47" s="11" t="n">
        <v>4</v>
      </c>
      <c r="I47" s="11" t="n">
        <v>33</v>
      </c>
      <c r="J47" s="11" t="n">
        <v>14</v>
      </c>
      <c r="K47" s="11" t="n">
        <v>19</v>
      </c>
    </row>
    <row r="48">
      <c r="A48" s="25" t="inlineStr">
        <is>
          <t>Utah</t>
        </is>
      </c>
      <c r="B48" s="11" t="n">
        <v>16</v>
      </c>
      <c r="C48" s="11" t="n">
        <v>1</v>
      </c>
      <c r="D48" s="11" t="n">
        <v>15</v>
      </c>
      <c r="E48" s="11" t="n">
        <v>6</v>
      </c>
      <c r="F48" s="11" t="n">
        <v>8</v>
      </c>
      <c r="G48" s="27" t="n">
        <v>21</v>
      </c>
      <c r="H48" s="11" t="n">
        <v>2</v>
      </c>
      <c r="I48" s="11" t="n">
        <v>19</v>
      </c>
      <c r="J48" s="11" t="n">
        <v>12</v>
      </c>
      <c r="K48" s="11" t="n">
        <v>8</v>
      </c>
    </row>
    <row r="49">
      <c r="A49" s="25" t="inlineStr">
        <is>
          <t>Vermont</t>
        </is>
      </c>
      <c r="B49" s="11" t="n">
        <v>20</v>
      </c>
      <c r="C49" s="11" t="n">
        <v>2</v>
      </c>
      <c r="D49" s="11" t="n">
        <v>19</v>
      </c>
      <c r="E49" s="11" t="n">
        <v>4</v>
      </c>
      <c r="F49" s="11" t="n">
        <v>14</v>
      </c>
      <c r="G49" s="27" t="n">
        <v>20</v>
      </c>
      <c r="H49" s="11" t="n">
        <v>2</v>
      </c>
      <c r="I49" s="11" t="n">
        <v>18</v>
      </c>
      <c r="J49" s="11" t="n">
        <v>5</v>
      </c>
      <c r="K49" s="11" t="n">
        <v>13</v>
      </c>
    </row>
    <row r="50">
      <c r="A50" s="25" t="inlineStr">
        <is>
          <t>Virginia</t>
        </is>
      </c>
      <c r="B50" s="11" t="n">
        <v>18</v>
      </c>
      <c r="C50" s="11" t="n">
        <v>2</v>
      </c>
      <c r="D50" s="11" t="n">
        <v>17</v>
      </c>
      <c r="E50" s="11" t="n">
        <v>6</v>
      </c>
      <c r="F50" s="11" t="n">
        <v>11</v>
      </c>
      <c r="G50" s="27" t="n">
        <v>21</v>
      </c>
      <c r="H50" s="11" t="n">
        <v>2</v>
      </c>
      <c r="I50" s="11" t="n">
        <v>18</v>
      </c>
      <c r="J50" s="11" t="n">
        <v>8</v>
      </c>
      <c r="K50" s="11" t="n">
        <v>11</v>
      </c>
    </row>
    <row r="51">
      <c r="A51" s="25" t="inlineStr">
        <is>
          <t>Washington</t>
        </is>
      </c>
      <c r="B51" s="11" t="n">
        <v>24</v>
      </c>
      <c r="C51" s="11" t="n">
        <v>2</v>
      </c>
      <c r="D51" s="11" t="n">
        <v>23</v>
      </c>
      <c r="E51" s="11" t="n">
        <v>11</v>
      </c>
      <c r="F51" s="11" t="n">
        <v>12</v>
      </c>
      <c r="G51" s="27" t="n">
        <v>25</v>
      </c>
      <c r="H51" s="11" t="n">
        <v>2</v>
      </c>
      <c r="I51" s="11" t="n">
        <v>23</v>
      </c>
      <c r="J51" s="11" t="n">
        <v>14</v>
      </c>
      <c r="K51" s="11" t="n">
        <v>9</v>
      </c>
    </row>
    <row r="52">
      <c r="A52" s="25" t="inlineStr">
        <is>
          <t>West Virginia</t>
        </is>
      </c>
      <c r="B52" s="11" t="n">
        <v>21</v>
      </c>
      <c r="C52" s="11" t="n">
        <v>2</v>
      </c>
      <c r="D52" s="11" t="n">
        <v>19</v>
      </c>
      <c r="E52" s="11" t="n">
        <v>8</v>
      </c>
      <c r="F52" s="11" t="n">
        <v>11</v>
      </c>
      <c r="G52" s="27" t="n">
        <v>22</v>
      </c>
      <c r="H52" s="11" t="n">
        <v>1</v>
      </c>
      <c r="I52" s="11" t="n">
        <v>21</v>
      </c>
      <c r="J52" s="11" t="n">
        <v>12</v>
      </c>
      <c r="K52" s="11" t="n">
        <v>8</v>
      </c>
    </row>
    <row r="53">
      <c r="A53" s="25" t="inlineStr">
        <is>
          <t>Wisconsin</t>
        </is>
      </c>
      <c r="B53" s="11" t="n">
        <v>19</v>
      </c>
      <c r="C53" s="11" t="n">
        <v>2</v>
      </c>
      <c r="D53" s="11" t="n">
        <v>17</v>
      </c>
      <c r="E53" s="11" t="n">
        <v>4</v>
      </c>
      <c r="F53" s="11" t="n">
        <v>13</v>
      </c>
      <c r="G53" s="27" t="n">
        <v>21</v>
      </c>
      <c r="H53" s="11" t="n">
        <v>1</v>
      </c>
      <c r="I53" s="11" t="n">
        <v>20</v>
      </c>
      <c r="J53" s="11" t="n">
        <v>8</v>
      </c>
      <c r="K53" s="11" t="n">
        <v>12</v>
      </c>
    </row>
    <row r="54">
      <c r="A54" s="25" t="inlineStr">
        <is>
          <t>Wyoming</t>
        </is>
      </c>
      <c r="B54" s="11" t="n">
        <v>18</v>
      </c>
      <c r="C54" s="11" t="n">
        <v>1</v>
      </c>
      <c r="D54" s="11" t="n">
        <v>17</v>
      </c>
      <c r="E54" s="11" t="n">
        <v>5</v>
      </c>
      <c r="F54" s="11" t="n">
        <v>12</v>
      </c>
      <c r="G54" s="27" t="n">
        <v>17</v>
      </c>
      <c r="H54" s="11" t="n">
        <v>1</v>
      </c>
      <c r="I54" s="11" t="n">
        <v>16</v>
      </c>
      <c r="J54" s="11" t="n">
        <v>4</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19</v>
      </c>
      <c r="C56" s="11" t="n">
        <v>2</v>
      </c>
      <c r="D56" s="11" t="n">
        <v>17</v>
      </c>
      <c r="E56" s="11" t="n">
        <v>2</v>
      </c>
      <c r="F56" s="11" t="n">
        <v>15</v>
      </c>
      <c r="G56" s="27" t="n">
        <v>22</v>
      </c>
      <c r="H56" s="11" t="n">
        <v>3</v>
      </c>
      <c r="I56" s="11" t="n">
        <v>19</v>
      </c>
      <c r="J56" s="11" t="n">
        <v>4</v>
      </c>
      <c r="K56" s="11" t="n">
        <v>15</v>
      </c>
    </row>
    <row r="57">
      <c r="A57" s="28" t="inlineStr">
        <is>
          <t>DoDEA¹</t>
        </is>
      </c>
      <c r="B57" s="15" t="n">
        <v>22</v>
      </c>
      <c r="C57" s="15" t="n">
        <v>2</v>
      </c>
      <c r="D57" s="15" t="n">
        <v>20</v>
      </c>
      <c r="E57" s="15" t="n">
        <v>8</v>
      </c>
      <c r="F57" s="15" t="n">
        <v>12</v>
      </c>
      <c r="G57" s="32" t="n">
        <v>21</v>
      </c>
      <c r="H57" s="15" t="n">
        <v>2</v>
      </c>
      <c r="I57" s="15" t="n">
        <v>19</v>
      </c>
      <c r="J57" s="15" t="n">
        <v>8</v>
      </c>
      <c r="K57" s="15" t="n">
        <v>12</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4.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A-18. Percentage of fourth-grade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27</v>
      </c>
      <c r="C4" s="11" t="n">
        <v>2</v>
      </c>
      <c r="D4" s="11" t="n">
        <v>24</v>
      </c>
      <c r="E4" s="11" t="n">
        <v>10</v>
      </c>
      <c r="F4" s="11" t="n">
        <v>15</v>
      </c>
      <c r="G4" s="27" t="n">
        <v>29</v>
      </c>
      <c r="H4" s="11" t="n">
        <v>2</v>
      </c>
      <c r="I4" s="11" t="n">
        <v>27</v>
      </c>
      <c r="J4" s="11" t="n">
        <v>12</v>
      </c>
      <c r="K4" s="11" t="n">
        <v>15</v>
      </c>
    </row>
    <row r="5">
      <c r="A5" s="25" t="inlineStr">
        <is>
          <t>Alabama</t>
        </is>
      </c>
      <c r="B5" s="11" t="n">
        <v>19</v>
      </c>
      <c r="C5" s="11" t="n">
        <v>1</v>
      </c>
      <c r="D5" s="11" t="n">
        <v>18</v>
      </c>
      <c r="E5" s="11" t="n">
        <v>8</v>
      </c>
      <c r="F5" s="11" t="n">
        <v>10</v>
      </c>
      <c r="G5" s="27" t="n">
        <v>21</v>
      </c>
      <c r="H5" s="11" t="n">
        <v>1</v>
      </c>
      <c r="I5" s="11" t="n">
        <v>20</v>
      </c>
      <c r="J5" s="11" t="n">
        <v>8</v>
      </c>
      <c r="K5" s="11" t="n">
        <v>11</v>
      </c>
    </row>
    <row r="6">
      <c r="A6" s="25" t="inlineStr">
        <is>
          <t>Alaska</t>
        </is>
      </c>
      <c r="B6" s="11" t="n">
        <v>30</v>
      </c>
      <c r="C6" s="11" t="n">
        <v>1</v>
      </c>
      <c r="D6" s="11" t="n">
        <v>28</v>
      </c>
      <c r="E6" s="11" t="n">
        <v>12</v>
      </c>
      <c r="F6" s="11" t="n">
        <v>17</v>
      </c>
      <c r="G6" s="27" t="n">
        <v>29</v>
      </c>
      <c r="H6" s="11" t="n">
        <v>1</v>
      </c>
      <c r="I6" s="11" t="n">
        <v>29</v>
      </c>
      <c r="J6" s="11" t="n">
        <v>10</v>
      </c>
      <c r="K6" s="11" t="n">
        <v>18</v>
      </c>
    </row>
    <row r="7">
      <c r="A7" s="25" t="inlineStr">
        <is>
          <t>Arizona</t>
        </is>
      </c>
      <c r="B7" s="11" t="n">
        <v>20</v>
      </c>
      <c r="C7" s="11" t="n">
        <v>1</v>
      </c>
      <c r="D7" s="11" t="n">
        <v>19</v>
      </c>
      <c r="E7" s="11" t="n">
        <v>7</v>
      </c>
      <c r="F7" s="11" t="n">
        <v>11</v>
      </c>
      <c r="G7" s="27" t="n">
        <v>22</v>
      </c>
      <c r="H7" s="11" t="n">
        <v>1</v>
      </c>
      <c r="I7" s="11" t="n">
        <v>20</v>
      </c>
      <c r="J7" s="11" t="n">
        <v>9</v>
      </c>
      <c r="K7" s="11" t="n">
        <v>11</v>
      </c>
    </row>
    <row r="8">
      <c r="A8" s="25" t="inlineStr">
        <is>
          <t>Arkansas</t>
        </is>
      </c>
      <c r="B8" s="11" t="n">
        <v>24</v>
      </c>
      <c r="C8" s="11" t="n">
        <v>2</v>
      </c>
      <c r="D8" s="11" t="n">
        <v>23</v>
      </c>
      <c r="E8" s="11" t="n">
        <v>5</v>
      </c>
      <c r="F8" s="11" t="n">
        <v>18</v>
      </c>
      <c r="G8" s="27" t="n">
        <v>26</v>
      </c>
      <c r="H8" s="11" t="n">
        <v>2</v>
      </c>
      <c r="I8" s="11" t="n">
        <v>24</v>
      </c>
      <c r="J8" s="11" t="n">
        <v>4</v>
      </c>
      <c r="K8" s="11" t="n">
        <v>20</v>
      </c>
    </row>
    <row r="9">
      <c r="A9" s="25" t="inlineStr">
        <is>
          <t>California</t>
        </is>
      </c>
      <c r="B9" s="11" t="n">
        <v>34</v>
      </c>
      <c r="C9" s="11" t="n">
        <v>3</v>
      </c>
      <c r="D9" s="11" t="n">
        <v>31</v>
      </c>
      <c r="E9" s="11" t="n">
        <v>23</v>
      </c>
      <c r="F9" s="11" t="n">
        <v>8</v>
      </c>
      <c r="G9" s="27" t="n">
        <v>35</v>
      </c>
      <c r="H9" s="11" t="n">
        <v>2</v>
      </c>
      <c r="I9" s="11" t="n">
        <v>33</v>
      </c>
      <c r="J9" s="11" t="n">
        <v>25</v>
      </c>
      <c r="K9" s="11" t="n">
        <v>8</v>
      </c>
    </row>
    <row r="10">
      <c r="A10" s="25" t="inlineStr">
        <is>
          <t>Colorado</t>
        </is>
      </c>
      <c r="B10" s="11" t="n">
        <v>25</v>
      </c>
      <c r="C10" s="11" t="n">
        <v>2</v>
      </c>
      <c r="D10" s="11" t="n">
        <v>23</v>
      </c>
      <c r="E10" s="11" t="n">
        <v>13</v>
      </c>
      <c r="F10" s="11" t="n">
        <v>10</v>
      </c>
      <c r="G10" s="27" t="n">
        <v>28</v>
      </c>
      <c r="H10" s="11" t="n">
        <v>3</v>
      </c>
      <c r="I10" s="11" t="n">
        <v>25</v>
      </c>
      <c r="J10" s="11" t="n">
        <v>14</v>
      </c>
      <c r="K10" s="11" t="n">
        <v>11</v>
      </c>
    </row>
    <row r="11">
      <c r="A11" s="25" t="inlineStr">
        <is>
          <t>Connecticut</t>
        </is>
      </c>
      <c r="B11" s="11" t="n">
        <v>24</v>
      </c>
      <c r="C11" s="11" t="n">
        <v>2</v>
      </c>
      <c r="D11" s="11" t="n">
        <v>22</v>
      </c>
      <c r="E11" s="11" t="n">
        <v>7</v>
      </c>
      <c r="F11" s="11" t="n">
        <v>15</v>
      </c>
      <c r="G11" s="27" t="n">
        <v>29</v>
      </c>
      <c r="H11" s="11" t="n">
        <v>3</v>
      </c>
      <c r="I11" s="11" t="n">
        <v>26</v>
      </c>
      <c r="J11" s="11" t="n">
        <v>8</v>
      </c>
      <c r="K11" s="11" t="n">
        <v>18</v>
      </c>
    </row>
    <row r="12">
      <c r="A12" s="25" t="inlineStr">
        <is>
          <t>Delaware</t>
        </is>
      </c>
      <c r="B12" s="11" t="n">
        <v>31</v>
      </c>
      <c r="C12" s="11" t="n">
        <v>2</v>
      </c>
      <c r="D12" s="11" t="n">
        <v>30</v>
      </c>
      <c r="E12" s="11" t="n">
        <v>12</v>
      </c>
      <c r="F12" s="11" t="n">
        <v>18</v>
      </c>
      <c r="G12" s="27" t="n">
        <v>33</v>
      </c>
      <c r="H12" s="11" t="n">
        <v>1</v>
      </c>
      <c r="I12" s="11" t="n">
        <v>32</v>
      </c>
      <c r="J12" s="11" t="n">
        <v>14</v>
      </c>
      <c r="K12" s="11" t="n">
        <v>18</v>
      </c>
    </row>
    <row r="13">
      <c r="A13" s="25" t="inlineStr">
        <is>
          <t>Florida</t>
        </is>
      </c>
      <c r="B13" s="11" t="n">
        <v>30</v>
      </c>
      <c r="C13" s="11" t="n">
        <v>2</v>
      </c>
      <c r="D13" s="11" t="n">
        <v>27</v>
      </c>
      <c r="E13" s="11" t="n">
        <v>3</v>
      </c>
      <c r="F13" s="11" t="n">
        <v>25</v>
      </c>
      <c r="G13" s="27" t="n">
        <v>29</v>
      </c>
      <c r="H13" s="11" t="n">
        <v>2</v>
      </c>
      <c r="I13" s="11" t="n">
        <v>26</v>
      </c>
      <c r="J13" s="11" t="n">
        <v>4</v>
      </c>
      <c r="K13" s="11" t="n">
        <v>23</v>
      </c>
    </row>
    <row r="14">
      <c r="A14" s="25" t="inlineStr">
        <is>
          <t>Georgia</t>
        </is>
      </c>
      <c r="B14" s="11" t="n">
        <v>24</v>
      </c>
      <c r="C14" s="11" t="n">
        <v>2</v>
      </c>
      <c r="D14" s="11" t="n">
        <v>22</v>
      </c>
      <c r="E14" s="11" t="n">
        <v>7</v>
      </c>
      <c r="F14" s="11" t="n">
        <v>15</v>
      </c>
      <c r="G14" s="27" t="n">
        <v>26</v>
      </c>
      <c r="H14" s="11" t="n">
        <v>2</v>
      </c>
      <c r="I14" s="11" t="n">
        <v>24</v>
      </c>
      <c r="J14" s="11" t="n">
        <v>8</v>
      </c>
      <c r="K14" s="11" t="n">
        <v>16</v>
      </c>
    </row>
    <row r="15">
      <c r="A15" s="25" t="inlineStr">
        <is>
          <t>Hawaii</t>
        </is>
      </c>
      <c r="B15" s="11" t="n">
        <v>24</v>
      </c>
      <c r="C15" s="11" t="n">
        <v>2</v>
      </c>
      <c r="D15" s="11" t="n">
        <v>21</v>
      </c>
      <c r="E15" s="11" t="n">
        <v>14</v>
      </c>
      <c r="F15" s="11" t="n">
        <v>7</v>
      </c>
      <c r="G15" s="27" t="n">
        <v>25</v>
      </c>
      <c r="H15" s="11" t="n">
        <v>1</v>
      </c>
      <c r="I15" s="11" t="n">
        <v>23</v>
      </c>
      <c r="J15" s="11" t="n">
        <v>17</v>
      </c>
      <c r="K15" s="11" t="n">
        <v>6</v>
      </c>
    </row>
    <row r="16">
      <c r="A16" s="25" t="inlineStr">
        <is>
          <t>Idaho</t>
        </is>
      </c>
      <c r="B16" s="11" t="n">
        <v>20</v>
      </c>
      <c r="C16" s="11" t="n">
        <v>1</v>
      </c>
      <c r="D16" s="11" t="n">
        <v>18</v>
      </c>
      <c r="E16" s="11" t="n">
        <v>8</v>
      </c>
      <c r="F16" s="11" t="n">
        <v>10</v>
      </c>
      <c r="G16" s="27" t="n">
        <v>22</v>
      </c>
      <c r="H16" s="11" t="n">
        <v>2</v>
      </c>
      <c r="I16" s="11" t="n">
        <v>20</v>
      </c>
      <c r="J16" s="11" t="n">
        <v>10</v>
      </c>
      <c r="K16" s="11" t="n">
        <v>10</v>
      </c>
    </row>
    <row r="17">
      <c r="A17" s="25" t="inlineStr">
        <is>
          <t>Illinois</t>
        </is>
      </c>
      <c r="B17" s="11" t="n">
        <v>28</v>
      </c>
      <c r="C17" s="11" t="n">
        <v>1</v>
      </c>
      <c r="D17" s="11" t="n">
        <v>27</v>
      </c>
      <c r="E17" s="11" t="n">
        <v>11</v>
      </c>
      <c r="F17" s="11" t="n">
        <v>15</v>
      </c>
      <c r="G17" s="27" t="n">
        <v>32</v>
      </c>
      <c r="H17" s="11" t="n">
        <v>1</v>
      </c>
      <c r="I17" s="11" t="n">
        <v>31</v>
      </c>
      <c r="J17" s="11" t="n">
        <v>13</v>
      </c>
      <c r="K17" s="11" t="n">
        <v>18</v>
      </c>
    </row>
    <row r="18">
      <c r="A18" s="25" t="inlineStr">
        <is>
          <t>Indiana</t>
        </is>
      </c>
      <c r="B18" s="11" t="n">
        <v>27</v>
      </c>
      <c r="C18" s="11" t="n">
        <v>2</v>
      </c>
      <c r="D18" s="11" t="n">
        <v>25</v>
      </c>
      <c r="E18" s="11" t="n">
        <v>5</v>
      </c>
      <c r="F18" s="11" t="n">
        <v>21</v>
      </c>
      <c r="G18" s="27" t="n">
        <v>27</v>
      </c>
      <c r="H18" s="11" t="n">
        <v>1</v>
      </c>
      <c r="I18" s="11" t="n">
        <v>26</v>
      </c>
      <c r="J18" s="11" t="n">
        <v>6</v>
      </c>
      <c r="K18" s="11" t="n">
        <v>20</v>
      </c>
    </row>
    <row r="19">
      <c r="A19" s="25" t="inlineStr">
        <is>
          <t>Iowa</t>
        </is>
      </c>
      <c r="B19" s="11" t="n">
        <v>20</v>
      </c>
      <c r="C19" s="11" t="n">
        <v>2</v>
      </c>
      <c r="D19" s="11" t="n">
        <v>18</v>
      </c>
      <c r="E19" s="11" t="n">
        <v>3</v>
      </c>
      <c r="F19" s="11" t="n">
        <v>15</v>
      </c>
      <c r="G19" s="27" t="n">
        <v>19</v>
      </c>
      <c r="H19" s="11" t="n">
        <v>1</v>
      </c>
      <c r="I19" s="11" t="n">
        <v>18</v>
      </c>
      <c r="J19" s="11" t="n">
        <v>3</v>
      </c>
      <c r="K19" s="11" t="n">
        <v>15</v>
      </c>
    </row>
    <row r="20">
      <c r="A20" s="25" t="inlineStr">
        <is>
          <t>Kansas</t>
        </is>
      </c>
      <c r="B20" s="11" t="n">
        <v>25</v>
      </c>
      <c r="C20" s="11" t="n">
        <v>2</v>
      </c>
      <c r="D20" s="11" t="n">
        <v>23</v>
      </c>
      <c r="E20" s="11" t="n">
        <v>12</v>
      </c>
      <c r="F20" s="11" t="n">
        <v>11</v>
      </c>
      <c r="G20" s="27" t="n">
        <v>29</v>
      </c>
      <c r="H20" s="11" t="n">
        <v>1</v>
      </c>
      <c r="I20" s="11" t="n">
        <v>28</v>
      </c>
      <c r="J20" s="11" t="n">
        <v>18</v>
      </c>
      <c r="K20" s="11" t="n">
        <v>10</v>
      </c>
    </row>
    <row r="21">
      <c r="A21" s="25" t="inlineStr">
        <is>
          <t>Kentucky</t>
        </is>
      </c>
      <c r="B21" s="11" t="n">
        <v>22</v>
      </c>
      <c r="C21" s="11" t="n">
        <v>3</v>
      </c>
      <c r="D21" s="11" t="n">
        <v>19</v>
      </c>
      <c r="E21" s="11" t="n">
        <v>5</v>
      </c>
      <c r="F21" s="11" t="n">
        <v>14</v>
      </c>
      <c r="G21" s="27" t="n">
        <v>24</v>
      </c>
      <c r="H21" s="11" t="n">
        <v>3</v>
      </c>
      <c r="I21" s="11" t="n">
        <v>21</v>
      </c>
      <c r="J21" s="11" t="n">
        <v>5</v>
      </c>
      <c r="K21" s="11" t="n">
        <v>16</v>
      </c>
    </row>
    <row r="22">
      <c r="A22" s="25" t="inlineStr">
        <is>
          <t>Louisiana</t>
        </is>
      </c>
      <c r="B22" s="11" t="n">
        <v>22</v>
      </c>
      <c r="C22" s="11" t="n">
        <v>2</v>
      </c>
      <c r="D22" s="11" t="n">
        <v>20</v>
      </c>
      <c r="E22" s="11" t="n">
        <v>3</v>
      </c>
      <c r="F22" s="11" t="n">
        <v>18</v>
      </c>
      <c r="G22" s="27" t="n">
        <v>23</v>
      </c>
      <c r="H22" s="11" t="n">
        <v>2</v>
      </c>
      <c r="I22" s="11" t="n">
        <v>20</v>
      </c>
      <c r="J22" s="11" t="n">
        <v>2</v>
      </c>
      <c r="K22" s="11" t="n">
        <v>18</v>
      </c>
    </row>
    <row r="23">
      <c r="A23" s="25" t="inlineStr">
        <is>
          <t>Maine</t>
        </is>
      </c>
      <c r="B23" s="11" t="n">
        <v>25</v>
      </c>
      <c r="C23" s="11" t="n">
        <v>2</v>
      </c>
      <c r="D23" s="11" t="n">
        <v>23</v>
      </c>
      <c r="E23" s="11" t="n">
        <v>5</v>
      </c>
      <c r="F23" s="11" t="n">
        <v>19</v>
      </c>
      <c r="G23" s="27" t="n">
        <v>25</v>
      </c>
      <c r="H23" s="11" t="n">
        <v>1</v>
      </c>
      <c r="I23" s="11" t="n">
        <v>24</v>
      </c>
      <c r="J23" s="11" t="n">
        <v>7</v>
      </c>
      <c r="K23" s="11" t="n">
        <v>16</v>
      </c>
    </row>
    <row r="24">
      <c r="A24" s="25" t="inlineStr">
        <is>
          <t>Maryland</t>
        </is>
      </c>
      <c r="B24" s="11" t="n">
        <v>27</v>
      </c>
      <c r="C24" s="11" t="n">
        <v>3</v>
      </c>
      <c r="D24" s="11" t="n">
        <v>24</v>
      </c>
      <c r="E24" s="11" t="n">
        <v>6</v>
      </c>
      <c r="F24" s="11" t="n">
        <v>18</v>
      </c>
      <c r="G24" s="27" t="n">
        <v>30</v>
      </c>
      <c r="H24" s="11" t="n">
        <v>2</v>
      </c>
      <c r="I24" s="11" t="n">
        <v>28</v>
      </c>
      <c r="J24" s="11" t="n">
        <v>6</v>
      </c>
      <c r="K24" s="11" t="n">
        <v>21</v>
      </c>
    </row>
    <row r="25">
      <c r="A25" s="25" t="inlineStr">
        <is>
          <t>Massachusetts</t>
        </is>
      </c>
      <c r="B25" s="11" t="n">
        <v>31</v>
      </c>
      <c r="C25" s="11" t="n">
        <v>3</v>
      </c>
      <c r="D25" s="11" t="n">
        <v>29</v>
      </c>
      <c r="E25" s="11" t="n">
        <v>10</v>
      </c>
      <c r="F25" s="11" t="n">
        <v>19</v>
      </c>
      <c r="G25" s="27" t="n">
        <v>31</v>
      </c>
      <c r="H25" s="11" t="n">
        <v>2</v>
      </c>
      <c r="I25" s="11" t="n">
        <v>28</v>
      </c>
      <c r="J25" s="11" t="n">
        <v>12</v>
      </c>
      <c r="K25" s="11" t="n">
        <v>16</v>
      </c>
    </row>
    <row r="26">
      <c r="A26" s="25" t="inlineStr">
        <is>
          <t>Michigan</t>
        </is>
      </c>
      <c r="B26" s="11" t="n">
        <v>22</v>
      </c>
      <c r="C26" s="11" t="n">
        <v>2</v>
      </c>
      <c r="D26" s="11" t="n">
        <v>20</v>
      </c>
      <c r="E26" s="11" t="n">
        <v>10</v>
      </c>
      <c r="F26" s="11" t="n">
        <v>10</v>
      </c>
      <c r="G26" s="27" t="n">
        <v>23</v>
      </c>
      <c r="H26" s="11" t="n">
        <v>3</v>
      </c>
      <c r="I26" s="11" t="n">
        <v>20</v>
      </c>
      <c r="J26" s="11" t="n">
        <v>12</v>
      </c>
      <c r="K26" s="11" t="n">
        <v>8</v>
      </c>
    </row>
    <row r="27">
      <c r="A27" s="25" t="inlineStr">
        <is>
          <t>Minnesota</t>
        </is>
      </c>
      <c r="B27" s="11" t="n">
        <v>25</v>
      </c>
      <c r="C27" s="11" t="n">
        <v>1</v>
      </c>
      <c r="D27" s="11" t="n">
        <v>24</v>
      </c>
      <c r="E27" s="11" t="n">
        <v>14</v>
      </c>
      <c r="F27" s="11" t="n">
        <v>10</v>
      </c>
      <c r="G27" s="27" t="n">
        <v>28</v>
      </c>
      <c r="H27" s="11" t="n">
        <v>4</v>
      </c>
      <c r="I27" s="11" t="n">
        <v>25</v>
      </c>
      <c r="J27" s="11" t="n">
        <v>14</v>
      </c>
      <c r="K27" s="11" t="n">
        <v>10</v>
      </c>
    </row>
    <row r="28">
      <c r="A28" s="25" t="inlineStr">
        <is>
          <t>Mississippi</t>
        </is>
      </c>
      <c r="B28" s="11" t="n">
        <v>17</v>
      </c>
      <c r="C28" s="11" t="n">
        <v>1</v>
      </c>
      <c r="D28" s="11" t="n">
        <v>16</v>
      </c>
      <c r="E28" s="11" t="n">
        <v>6</v>
      </c>
      <c r="F28" s="11" t="n">
        <v>11</v>
      </c>
      <c r="G28" s="27" t="n">
        <v>21</v>
      </c>
      <c r="H28" s="11" t="n">
        <v>1</v>
      </c>
      <c r="I28" s="11" t="n">
        <v>19</v>
      </c>
      <c r="J28" s="11" t="n">
        <v>6</v>
      </c>
      <c r="K28" s="11" t="n">
        <v>13</v>
      </c>
    </row>
    <row r="29">
      <c r="A29" s="25" t="inlineStr">
        <is>
          <t>Missouri</t>
        </is>
      </c>
      <c r="B29" s="11" t="n">
        <v>21</v>
      </c>
      <c r="C29" s="11" t="n">
        <v>1</v>
      </c>
      <c r="D29" s="11" t="n">
        <v>19</v>
      </c>
      <c r="E29" s="11" t="n">
        <v>8</v>
      </c>
      <c r="F29" s="11" t="n">
        <v>12</v>
      </c>
      <c r="G29" s="27" t="n">
        <v>20</v>
      </c>
      <c r="H29" s="11" t="n">
        <v>1</v>
      </c>
      <c r="I29" s="11" t="n">
        <v>19</v>
      </c>
      <c r="J29" s="11" t="n">
        <v>7</v>
      </c>
      <c r="K29" s="11" t="n">
        <v>13</v>
      </c>
    </row>
    <row r="30">
      <c r="A30" s="25" t="inlineStr">
        <is>
          <t>Montana</t>
        </is>
      </c>
      <c r="B30" s="11" t="n">
        <v>19</v>
      </c>
      <c r="C30" s="11" t="n">
        <v>2</v>
      </c>
      <c r="D30" s="11" t="n">
        <v>17</v>
      </c>
      <c r="E30" s="11" t="n">
        <v>8</v>
      </c>
      <c r="F30" s="11" t="n">
        <v>9</v>
      </c>
      <c r="G30" s="27" t="n">
        <v>18</v>
      </c>
      <c r="H30" s="11" t="n">
        <v>1</v>
      </c>
      <c r="I30" s="11" t="n">
        <v>17</v>
      </c>
      <c r="J30" s="11" t="n">
        <v>6</v>
      </c>
      <c r="K30" s="11" t="n">
        <v>11</v>
      </c>
    </row>
    <row r="31">
      <c r="A31" s="25" t="inlineStr">
        <is>
          <t>Nebraska</t>
        </is>
      </c>
      <c r="B31" s="11" t="n">
        <v>23</v>
      </c>
      <c r="C31" s="11" t="n">
        <v>2</v>
      </c>
      <c r="D31" s="11" t="n">
        <v>22</v>
      </c>
      <c r="E31" s="11" t="n">
        <v>8</v>
      </c>
      <c r="F31" s="11" t="n">
        <v>14</v>
      </c>
      <c r="G31" s="27" t="n">
        <v>25</v>
      </c>
      <c r="H31" s="11" t="n">
        <v>1</v>
      </c>
      <c r="I31" s="11" t="n">
        <v>23</v>
      </c>
      <c r="J31" s="11" t="n">
        <v>9</v>
      </c>
      <c r="K31" s="11" t="n">
        <v>14</v>
      </c>
    </row>
    <row r="32">
      <c r="A32" s="25" t="inlineStr">
        <is>
          <t>Nevada</t>
        </is>
      </c>
      <c r="B32" s="11" t="n">
        <v>30</v>
      </c>
      <c r="C32" s="11" t="n">
        <v>2</v>
      </c>
      <c r="D32" s="11" t="n">
        <v>28</v>
      </c>
      <c r="E32" s="11" t="n">
        <v>20</v>
      </c>
      <c r="F32" s="11" t="n">
        <v>8</v>
      </c>
      <c r="G32" s="27" t="n">
        <v>29</v>
      </c>
      <c r="H32" s="11" t="n">
        <v>2</v>
      </c>
      <c r="I32" s="11" t="n">
        <v>28</v>
      </c>
      <c r="J32" s="11" t="n">
        <v>21</v>
      </c>
      <c r="K32" s="11" t="n">
        <v>7</v>
      </c>
    </row>
    <row r="33">
      <c r="A33" s="25" t="inlineStr">
        <is>
          <t>New Hampshire</t>
        </is>
      </c>
      <c r="B33" s="11" t="n">
        <v>22</v>
      </c>
      <c r="C33" s="11" t="n">
        <v>1</v>
      </c>
      <c r="D33" s="11" t="n">
        <v>21</v>
      </c>
      <c r="E33" s="11" t="n">
        <v>6</v>
      </c>
      <c r="F33" s="11" t="n">
        <v>15</v>
      </c>
      <c r="G33" s="27" t="n">
        <v>24</v>
      </c>
      <c r="H33" s="11" t="n">
        <v>1</v>
      </c>
      <c r="I33" s="11" t="n">
        <v>22</v>
      </c>
      <c r="J33" s="11" t="n">
        <v>6</v>
      </c>
      <c r="K33" s="11" t="n">
        <v>16</v>
      </c>
    </row>
    <row r="34">
      <c r="A34" s="25" t="inlineStr">
        <is>
          <t>New Jersey</t>
        </is>
      </c>
      <c r="B34" s="11" t="n">
        <v>25</v>
      </c>
      <c r="C34" s="11" t="n">
        <v>2</v>
      </c>
      <c r="D34" s="11" t="n">
        <v>23</v>
      </c>
      <c r="E34" s="11" t="n">
        <v>3</v>
      </c>
      <c r="F34" s="11" t="n">
        <v>20</v>
      </c>
      <c r="G34" s="27" t="n">
        <v>26</v>
      </c>
      <c r="H34" s="11" t="n">
        <v>3</v>
      </c>
      <c r="I34" s="11" t="n">
        <v>23</v>
      </c>
      <c r="J34" s="11" t="n">
        <v>4</v>
      </c>
      <c r="K34" s="11" t="n">
        <v>19</v>
      </c>
    </row>
    <row r="35">
      <c r="A35" s="25" t="inlineStr">
        <is>
          <t>New Mexico</t>
        </is>
      </c>
      <c r="B35" s="11" t="n">
        <v>34</v>
      </c>
      <c r="C35" s="11" t="n">
        <v>1</v>
      </c>
      <c r="D35" s="11" t="n">
        <v>32</v>
      </c>
      <c r="E35" s="11" t="n">
        <v>14</v>
      </c>
      <c r="F35" s="11" t="n">
        <v>18</v>
      </c>
      <c r="G35" s="27" t="n">
        <v>35</v>
      </c>
      <c r="H35" s="11" t="n">
        <v>1</v>
      </c>
      <c r="I35" s="11" t="n">
        <v>34</v>
      </c>
      <c r="J35" s="11" t="n">
        <v>19</v>
      </c>
      <c r="K35" s="11" t="n">
        <v>15</v>
      </c>
    </row>
    <row r="36">
      <c r="A36" s="25" t="inlineStr">
        <is>
          <t>New York</t>
        </is>
      </c>
      <c r="B36" s="11" t="n">
        <v>25</v>
      </c>
      <c r="C36" s="11" t="n">
        <v>3</v>
      </c>
      <c r="D36" s="11" t="n">
        <v>22</v>
      </c>
      <c r="E36" s="11" t="n">
        <v>4</v>
      </c>
      <c r="F36" s="11" t="n">
        <v>19</v>
      </c>
      <c r="G36" s="27" t="n">
        <v>28</v>
      </c>
      <c r="H36" s="11" t="n">
        <v>2</v>
      </c>
      <c r="I36" s="11" t="n">
        <v>25</v>
      </c>
      <c r="J36" s="11" t="n">
        <v>5</v>
      </c>
      <c r="K36" s="11" t="n">
        <v>20</v>
      </c>
    </row>
    <row r="37">
      <c r="A37" s="25" t="inlineStr">
        <is>
          <t>North Carolina</t>
        </is>
      </c>
      <c r="B37" s="11" t="n">
        <v>23</v>
      </c>
      <c r="C37" s="11" t="n">
        <v>2</v>
      </c>
      <c r="D37" s="11" t="n">
        <v>22</v>
      </c>
      <c r="E37" s="11" t="n">
        <v>9</v>
      </c>
      <c r="F37" s="11" t="n">
        <v>12</v>
      </c>
      <c r="G37" s="27" t="n">
        <v>26</v>
      </c>
      <c r="H37" s="11" t="n">
        <v>2</v>
      </c>
      <c r="I37" s="11" t="n">
        <v>24</v>
      </c>
      <c r="J37" s="11" t="n">
        <v>10</v>
      </c>
      <c r="K37" s="11" t="n">
        <v>14</v>
      </c>
    </row>
    <row r="38">
      <c r="A38" s="25" t="inlineStr">
        <is>
          <t>North Dakota</t>
        </is>
      </c>
      <c r="B38" s="11" t="n">
        <v>18</v>
      </c>
      <c r="C38" s="11" t="n">
        <v>2</v>
      </c>
      <c r="D38" s="11" t="n">
        <v>17</v>
      </c>
      <c r="E38" s="11" t="n">
        <v>6</v>
      </c>
      <c r="F38" s="11" t="n">
        <v>11</v>
      </c>
      <c r="G38" s="27" t="n">
        <v>19</v>
      </c>
      <c r="H38" s="11" t="n">
        <v>2</v>
      </c>
      <c r="I38" s="11" t="n">
        <v>17</v>
      </c>
      <c r="J38" s="11" t="n">
        <v>5</v>
      </c>
      <c r="K38" s="11" t="n">
        <v>12</v>
      </c>
    </row>
    <row r="39">
      <c r="A39" s="25" t="inlineStr">
        <is>
          <t>Ohio</t>
        </is>
      </c>
      <c r="B39" s="11" t="n">
        <v>20</v>
      </c>
      <c r="C39" s="11" t="n">
        <v>2</v>
      </c>
      <c r="D39" s="11" t="n">
        <v>17</v>
      </c>
      <c r="E39" s="11" t="n">
        <v>2</v>
      </c>
      <c r="F39" s="11" t="n">
        <v>15</v>
      </c>
      <c r="G39" s="27" t="n">
        <v>20</v>
      </c>
      <c r="H39" s="11" t="n">
        <v>2</v>
      </c>
      <c r="I39" s="11" t="n">
        <v>18</v>
      </c>
      <c r="J39" s="11" t="n">
        <v>3</v>
      </c>
      <c r="K39" s="11" t="n">
        <v>15</v>
      </c>
    </row>
    <row r="40">
      <c r="A40" s="25" t="inlineStr">
        <is>
          <t>Oklahoma</t>
        </is>
      </c>
      <c r="B40" s="11" t="n">
        <v>28</v>
      </c>
      <c r="C40" s="11" t="n">
        <v>2</v>
      </c>
      <c r="D40" s="11" t="n">
        <v>26</v>
      </c>
      <c r="E40" s="11" t="n">
        <v>11</v>
      </c>
      <c r="F40" s="11" t="n">
        <v>15</v>
      </c>
      <c r="G40" s="27" t="n">
        <v>32</v>
      </c>
      <c r="H40" s="11" t="n">
        <v>2</v>
      </c>
      <c r="I40" s="11" t="n">
        <v>30</v>
      </c>
      <c r="J40" s="11" t="n">
        <v>13</v>
      </c>
      <c r="K40" s="11" t="n">
        <v>17</v>
      </c>
    </row>
    <row r="41">
      <c r="A41" s="25" t="inlineStr">
        <is>
          <t>Oregon</t>
        </is>
      </c>
      <c r="B41" s="11" t="n">
        <v>24</v>
      </c>
      <c r="C41" s="11" t="n">
        <v>1</v>
      </c>
      <c r="D41" s="11" t="n">
        <v>23</v>
      </c>
      <c r="E41" s="11" t="n">
        <v>12</v>
      </c>
      <c r="F41" s="11" t="n">
        <v>11</v>
      </c>
      <c r="G41" s="27" t="n">
        <v>26</v>
      </c>
      <c r="H41" s="11" t="n">
        <v>2</v>
      </c>
      <c r="I41" s="11" t="n">
        <v>24</v>
      </c>
      <c r="J41" s="11" t="n">
        <v>14</v>
      </c>
      <c r="K41" s="11" t="n">
        <v>10</v>
      </c>
    </row>
    <row r="42">
      <c r="A42" s="25" t="inlineStr">
        <is>
          <t>Pennsylvania</t>
        </is>
      </c>
      <c r="B42" s="11" t="n">
        <v>23</v>
      </c>
      <c r="C42" s="11" t="n">
        <v>3</v>
      </c>
      <c r="D42" s="11" t="n">
        <v>20</v>
      </c>
      <c r="E42" s="11" t="n">
        <v>6</v>
      </c>
      <c r="F42" s="11" t="n">
        <v>14</v>
      </c>
      <c r="G42" s="27" t="n">
        <v>24</v>
      </c>
      <c r="H42" s="11" t="n">
        <v>2</v>
      </c>
      <c r="I42" s="11" t="n">
        <v>22</v>
      </c>
      <c r="J42" s="11" t="n">
        <v>7</v>
      </c>
      <c r="K42" s="11" t="n">
        <v>15</v>
      </c>
    </row>
    <row r="43">
      <c r="A43" s="25" t="inlineStr">
        <is>
          <t>Rhode Island</t>
        </is>
      </c>
      <c r="B43" s="11" t="n">
        <v>27</v>
      </c>
      <c r="C43" s="11" t="n">
        <v>3</v>
      </c>
      <c r="D43" s="11" t="n">
        <v>24</v>
      </c>
      <c r="E43" s="11" t="n">
        <v>5</v>
      </c>
      <c r="F43" s="11" t="n">
        <v>19</v>
      </c>
      <c r="G43" s="27" t="n">
        <v>28</v>
      </c>
      <c r="H43" s="11" t="n">
        <v>1</v>
      </c>
      <c r="I43" s="11" t="n">
        <v>26</v>
      </c>
      <c r="J43" s="11" t="n">
        <v>9</v>
      </c>
      <c r="K43" s="11" t="n">
        <v>18</v>
      </c>
    </row>
    <row r="44">
      <c r="A44" s="25" t="inlineStr">
        <is>
          <t>South Carolina</t>
        </is>
      </c>
      <c r="B44" s="11" t="n">
        <v>20</v>
      </c>
      <c r="C44" s="11" t="n">
        <v>1</v>
      </c>
      <c r="D44" s="11" t="n">
        <v>19</v>
      </c>
      <c r="E44" s="11" t="n">
        <v>9</v>
      </c>
      <c r="F44" s="11" t="n">
        <v>10</v>
      </c>
      <c r="G44" s="27" t="n">
        <v>23</v>
      </c>
      <c r="H44" s="11" t="n">
        <v>2</v>
      </c>
      <c r="I44" s="11" t="n">
        <v>21</v>
      </c>
      <c r="J44" s="11" t="n">
        <v>9</v>
      </c>
      <c r="K44" s="11" t="n">
        <v>12</v>
      </c>
    </row>
    <row r="45">
      <c r="A45" s="25" t="inlineStr">
        <is>
          <t>South Dakota</t>
        </is>
      </c>
      <c r="B45" s="11" t="n">
        <v>22</v>
      </c>
      <c r="C45" s="11" t="n">
        <v>2</v>
      </c>
      <c r="D45" s="11" t="n">
        <v>20</v>
      </c>
      <c r="E45" s="11" t="n">
        <v>12</v>
      </c>
      <c r="F45" s="11" t="n">
        <v>9</v>
      </c>
      <c r="G45" s="27" t="n">
        <v>23</v>
      </c>
      <c r="H45" s="11" t="n">
        <v>1</v>
      </c>
      <c r="I45" s="11" t="n">
        <v>22</v>
      </c>
      <c r="J45" s="11" t="n">
        <v>13</v>
      </c>
      <c r="K45" s="11" t="n">
        <v>9</v>
      </c>
    </row>
    <row r="46">
      <c r="A46" s="25" t="inlineStr">
        <is>
          <t>Tennessee</t>
        </is>
      </c>
      <c r="B46" s="11" t="n">
        <v>22</v>
      </c>
      <c r="C46" s="11" t="n">
        <v>2</v>
      </c>
      <c r="D46" s="11" t="n">
        <v>20</v>
      </c>
      <c r="E46" s="11" t="n">
        <v>5</v>
      </c>
      <c r="F46" s="11" t="n">
        <v>15</v>
      </c>
      <c r="G46" s="27" t="n">
        <v>22</v>
      </c>
      <c r="H46" s="11" t="n">
        <v>2</v>
      </c>
      <c r="I46" s="11" t="n">
        <v>20</v>
      </c>
      <c r="J46" s="11" t="n">
        <v>6</v>
      </c>
      <c r="K46" s="11" t="n">
        <v>14</v>
      </c>
    </row>
    <row r="47">
      <c r="A47" s="25" t="inlineStr">
        <is>
          <t>Texas</t>
        </is>
      </c>
      <c r="B47" s="11" t="n">
        <v>35</v>
      </c>
      <c r="C47" s="11" t="n">
        <v>4</v>
      </c>
      <c r="D47" s="11" t="n">
        <v>31</v>
      </c>
      <c r="E47" s="11" t="n">
        <v>12</v>
      </c>
      <c r="F47" s="11" t="n">
        <v>19</v>
      </c>
      <c r="G47" s="27" t="n">
        <v>41</v>
      </c>
      <c r="H47" s="11" t="n">
        <v>3</v>
      </c>
      <c r="I47" s="11" t="n">
        <v>38</v>
      </c>
      <c r="J47" s="11" t="n">
        <v>18</v>
      </c>
      <c r="K47" s="11" t="n">
        <v>20</v>
      </c>
    </row>
    <row r="48">
      <c r="A48" s="25" t="inlineStr">
        <is>
          <t>Utah</t>
        </is>
      </c>
      <c r="B48" s="11" t="n">
        <v>23</v>
      </c>
      <c r="C48" s="11" t="n">
        <v>1</v>
      </c>
      <c r="D48" s="11" t="n">
        <v>22</v>
      </c>
      <c r="E48" s="11" t="n">
        <v>14</v>
      </c>
      <c r="F48" s="11" t="n">
        <v>8</v>
      </c>
      <c r="G48" s="27" t="n">
        <v>27</v>
      </c>
      <c r="H48" s="11" t="n">
        <v>1</v>
      </c>
      <c r="I48" s="11" t="n">
        <v>26</v>
      </c>
      <c r="J48" s="11" t="n">
        <v>15</v>
      </c>
      <c r="K48" s="11" t="n">
        <v>11</v>
      </c>
    </row>
    <row r="49">
      <c r="A49" s="25" t="inlineStr">
        <is>
          <t>Vermont</t>
        </is>
      </c>
      <c r="B49" s="11" t="n">
        <v>23</v>
      </c>
      <c r="C49" s="11" t="n">
        <v>1</v>
      </c>
      <c r="D49" s="11" t="n">
        <v>21</v>
      </c>
      <c r="E49" s="11" t="n">
        <v>5</v>
      </c>
      <c r="F49" s="11" t="n">
        <v>16</v>
      </c>
      <c r="G49" s="27" t="n">
        <v>23</v>
      </c>
      <c r="H49" s="11" t="n">
        <v>1</v>
      </c>
      <c r="I49" s="11" t="n">
        <v>22</v>
      </c>
      <c r="J49" s="11" t="n">
        <v>6</v>
      </c>
      <c r="K49" s="11" t="n">
        <v>16</v>
      </c>
    </row>
    <row r="50">
      <c r="A50" s="25" t="inlineStr">
        <is>
          <t>Virginia</t>
        </is>
      </c>
      <c r="B50" s="11" t="n">
        <v>25</v>
      </c>
      <c r="C50" s="11" t="n">
        <v>1</v>
      </c>
      <c r="D50" s="11" t="n">
        <v>23</v>
      </c>
      <c r="E50" s="11" t="n">
        <v>9</v>
      </c>
      <c r="F50" s="11" t="n">
        <v>14</v>
      </c>
      <c r="G50" s="27" t="n">
        <v>28</v>
      </c>
      <c r="H50" s="11" t="n">
        <v>2</v>
      </c>
      <c r="I50" s="11" t="n">
        <v>26</v>
      </c>
      <c r="J50" s="11" t="n">
        <v>13</v>
      </c>
      <c r="K50" s="11" t="n">
        <v>12</v>
      </c>
    </row>
    <row r="51">
      <c r="A51" s="25" t="inlineStr">
        <is>
          <t>Washington</t>
        </is>
      </c>
      <c r="B51" s="11" t="n">
        <v>26</v>
      </c>
      <c r="C51" s="11" t="n">
        <v>2</v>
      </c>
      <c r="D51" s="11" t="n">
        <v>24</v>
      </c>
      <c r="E51" s="11" t="n">
        <v>13</v>
      </c>
      <c r="F51" s="11" t="n">
        <v>11</v>
      </c>
      <c r="G51" s="27" t="n">
        <v>28</v>
      </c>
      <c r="H51" s="11" t="n">
        <v>2</v>
      </c>
      <c r="I51" s="11" t="n">
        <v>26</v>
      </c>
      <c r="J51" s="11" t="n">
        <v>17</v>
      </c>
      <c r="K51" s="11" t="n">
        <v>10</v>
      </c>
    </row>
    <row r="52">
      <c r="A52" s="25" t="inlineStr">
        <is>
          <t>West Virginia</t>
        </is>
      </c>
      <c r="B52" s="11" t="n">
        <v>22</v>
      </c>
      <c r="C52" s="11" t="n">
        <v>1</v>
      </c>
      <c r="D52" s="11" t="n">
        <v>21</v>
      </c>
      <c r="E52" s="11" t="n">
        <v>10</v>
      </c>
      <c r="F52" s="11" t="n">
        <v>11</v>
      </c>
      <c r="G52" s="27" t="n">
        <v>23</v>
      </c>
      <c r="H52" s="11" t="n">
        <v>2</v>
      </c>
      <c r="I52" s="11" t="n">
        <v>21</v>
      </c>
      <c r="J52" s="11" t="n">
        <v>11</v>
      </c>
      <c r="K52" s="11" t="n">
        <v>10</v>
      </c>
    </row>
    <row r="53">
      <c r="A53" s="25" t="inlineStr">
        <is>
          <t>Wisconsin</t>
        </is>
      </c>
      <c r="B53" s="11" t="n">
        <v>21</v>
      </c>
      <c r="C53" s="11" t="n">
        <v>2</v>
      </c>
      <c r="D53" s="11" t="n">
        <v>19</v>
      </c>
      <c r="E53" s="11" t="n">
        <v>8</v>
      </c>
      <c r="F53" s="11" t="n">
        <v>12</v>
      </c>
      <c r="G53" s="27" t="n">
        <v>23</v>
      </c>
      <c r="H53" s="11" t="n">
        <v>1</v>
      </c>
      <c r="I53" s="11" t="n">
        <v>22</v>
      </c>
      <c r="J53" s="11" t="n">
        <v>10</v>
      </c>
      <c r="K53" s="11" t="n">
        <v>12</v>
      </c>
    </row>
    <row r="54">
      <c r="A54" s="25" t="inlineStr">
        <is>
          <t>Wyoming</t>
        </is>
      </c>
      <c r="B54" s="11" t="n">
        <v>20</v>
      </c>
      <c r="C54" s="11" t="n">
        <v>1</v>
      </c>
      <c r="D54" s="11" t="n">
        <v>19</v>
      </c>
      <c r="E54" s="11" t="n">
        <v>4</v>
      </c>
      <c r="F54" s="11" t="n">
        <v>14</v>
      </c>
      <c r="G54" s="27" t="n">
        <v>22</v>
      </c>
      <c r="H54" s="11" t="n">
        <v>2</v>
      </c>
      <c r="I54" s="11" t="n">
        <v>20</v>
      </c>
      <c r="J54" s="11" t="n">
        <v>5</v>
      </c>
      <c r="K54" s="11" t="n">
        <v>14</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28</v>
      </c>
      <c r="C56" s="11" t="n">
        <v>2</v>
      </c>
      <c r="D56" s="11" t="n">
        <v>26</v>
      </c>
      <c r="E56" s="11" t="n">
        <v>3</v>
      </c>
      <c r="F56" s="11" t="n">
        <v>23</v>
      </c>
      <c r="G56" s="27" t="n">
        <v>26</v>
      </c>
      <c r="H56" s="11" t="n">
        <v>2</v>
      </c>
      <c r="I56" s="11" t="n">
        <v>24</v>
      </c>
      <c r="J56" s="11" t="n">
        <v>6</v>
      </c>
      <c r="K56" s="11" t="n">
        <v>18</v>
      </c>
    </row>
    <row r="57">
      <c r="A57" s="28" t="inlineStr">
        <is>
          <t>DoDEA¹</t>
        </is>
      </c>
      <c r="B57" s="15" t="n">
        <v>24</v>
      </c>
      <c r="C57" s="15" t="n">
        <v>2</v>
      </c>
      <c r="D57" s="15" t="n">
        <v>22</v>
      </c>
      <c r="E57" s="15" t="n">
        <v>7</v>
      </c>
      <c r="F57" s="15" t="n">
        <v>14</v>
      </c>
      <c r="G57" s="32" t="n">
        <v>26</v>
      </c>
      <c r="H57" s="15" t="n">
        <v>2</v>
      </c>
      <c r="I57" s="15" t="n">
        <v>24</v>
      </c>
      <c r="J57" s="15" t="n">
        <v>6</v>
      </c>
      <c r="K57" s="15" t="n">
        <v>18</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25.xml><?xml version="1.0" encoding="utf-8"?>
<worksheet xmlns="http://schemas.openxmlformats.org/spreadsheetml/2006/main">
  <sheetPr>
    <outlinePr summaryBelow="1" summaryRight="1"/>
    <pageSetUpPr/>
  </sheetPr>
  <dimension ref="A1:D47"/>
  <sheetViews>
    <sheetView workbookViewId="0">
      <selection activeCell="A1" sqref="A1"/>
    </sheetView>
  </sheetViews>
  <sheetFormatPr baseColWidth="8" defaultRowHeight="15"/>
  <cols>
    <col width="52" customWidth="1" min="1" max="1"/>
    <col width="30" customWidth="1" min="2" max="2"/>
    <col width="30" customWidth="1" min="3" max="3"/>
    <col width="30" customWidth="1" min="4" max="4"/>
  </cols>
  <sheetData>
    <row r="1">
      <c r="A1" s="2" t="inlineStr">
        <is>
          <t>Table A-19. Percentage of eighth-grade public school students identified as students with disabilities and/or English learners excluded and assessed in NAEP reading when accommodations were not permitted, by state/jurisdiction: 1998</t>
        </is>
      </c>
    </row>
    <row r="2">
      <c r="A2" s="17" t="inlineStr">
        <is>
          <t>State/jurisdiction</t>
        </is>
      </c>
      <c r="B2" s="18" t="n">
        <v>1998</v>
      </c>
      <c r="C2" s="19" t="n"/>
      <c r="D2" s="19" t="n"/>
    </row>
    <row r="3">
      <c r="A3" s="6" t="n"/>
      <c r="B3" s="20" t="inlineStr">
        <is>
          <t>Identified</t>
        </is>
      </c>
      <c r="C3" s="20" t="inlineStr">
        <is>
          <t>Excluded</t>
        </is>
      </c>
      <c r="D3" s="21" t="inlineStr">
        <is>
          <t>Assessed</t>
        </is>
      </c>
    </row>
    <row r="4">
      <c r="A4" s="10" t="inlineStr">
        <is>
          <t>Nation (public)</t>
        </is>
      </c>
      <c r="B4" s="11" t="n">
        <v>14</v>
      </c>
      <c r="C4" s="11" t="n">
        <v>6</v>
      </c>
      <c r="D4" s="11" t="n">
        <v>7</v>
      </c>
    </row>
    <row r="5">
      <c r="A5" s="25" t="inlineStr">
        <is>
          <t>Alabama</t>
        </is>
      </c>
      <c r="B5" s="11" t="n">
        <v>12</v>
      </c>
      <c r="C5" s="11" t="n">
        <v>6</v>
      </c>
      <c r="D5" s="11" t="n">
        <v>6</v>
      </c>
    </row>
    <row r="6">
      <c r="A6" s="25" t="inlineStr">
        <is>
          <t>Arizona</t>
        </is>
      </c>
      <c r="B6" s="11" t="n">
        <v>17</v>
      </c>
      <c r="C6" s="11" t="n">
        <v>7</v>
      </c>
      <c r="D6" s="11" t="n">
        <v>11</v>
      </c>
    </row>
    <row r="7">
      <c r="A7" s="25" t="inlineStr">
        <is>
          <t>Arkansas</t>
        </is>
      </c>
      <c r="B7" s="11" t="n">
        <v>12</v>
      </c>
      <c r="C7" s="11" t="n">
        <v>7</v>
      </c>
      <c r="D7" s="11" t="n">
        <v>5</v>
      </c>
    </row>
    <row r="8">
      <c r="A8" s="25" t="inlineStr">
        <is>
          <t>California</t>
        </is>
      </c>
      <c r="B8" s="11" t="n">
        <v>23</v>
      </c>
      <c r="C8" s="11" t="n">
        <v>8</v>
      </c>
      <c r="D8" s="11" t="n">
        <v>15</v>
      </c>
    </row>
    <row r="9">
      <c r="A9" s="25" t="inlineStr">
        <is>
          <t>Colorado</t>
        </is>
      </c>
      <c r="B9" s="11" t="n">
        <v>14</v>
      </c>
      <c r="C9" s="11" t="n">
        <v>5</v>
      </c>
      <c r="D9" s="11" t="n">
        <v>9</v>
      </c>
    </row>
    <row r="10">
      <c r="A10" s="25" t="inlineStr">
        <is>
          <t>Connecticut</t>
        </is>
      </c>
      <c r="B10" s="11" t="n">
        <v>15</v>
      </c>
      <c r="C10" s="11" t="n">
        <v>8</v>
      </c>
      <c r="D10" s="11" t="n">
        <v>7</v>
      </c>
    </row>
    <row r="11">
      <c r="A11" s="25" t="inlineStr">
        <is>
          <t>Delaware</t>
        </is>
      </c>
      <c r="B11" s="11" t="n">
        <v>14</v>
      </c>
      <c r="C11" s="11" t="n">
        <v>6</v>
      </c>
      <c r="D11" s="11" t="n">
        <v>8</v>
      </c>
    </row>
    <row r="12">
      <c r="A12" s="25" t="inlineStr">
        <is>
          <t>Florida</t>
        </is>
      </c>
      <c r="B12" s="11" t="n">
        <v>17</v>
      </c>
      <c r="C12" s="11" t="n">
        <v>5</v>
      </c>
      <c r="D12" s="11" t="n">
        <v>12</v>
      </c>
    </row>
    <row r="13">
      <c r="A13" s="25" t="inlineStr">
        <is>
          <t>Georgia</t>
        </is>
      </c>
      <c r="B13" s="11" t="n">
        <v>12</v>
      </c>
      <c r="C13" s="11" t="n">
        <v>5</v>
      </c>
      <c r="D13" s="11" t="n">
        <v>7</v>
      </c>
    </row>
    <row r="14">
      <c r="A14" s="25" t="inlineStr">
        <is>
          <t>Hawaii</t>
        </is>
      </c>
      <c r="B14" s="11" t="n">
        <v>15</v>
      </c>
      <c r="C14" s="11" t="n">
        <v>6</v>
      </c>
      <c r="D14" s="11" t="n">
        <v>9</v>
      </c>
    </row>
    <row r="15">
      <c r="A15" s="25" t="inlineStr">
        <is>
          <t>Illinois</t>
        </is>
      </c>
      <c r="B15" s="11" t="n">
        <v>12</v>
      </c>
      <c r="C15" s="11" t="n">
        <v>6</v>
      </c>
      <c r="D15" s="11" t="n">
        <v>6</v>
      </c>
    </row>
    <row r="16">
      <c r="A16" s="25" t="inlineStr">
        <is>
          <t>Kansas</t>
        </is>
      </c>
      <c r="B16" s="11" t="n">
        <v>12</v>
      </c>
      <c r="C16" s="11" t="n">
        <v>5</v>
      </c>
      <c r="D16" s="11" t="n">
        <v>7</v>
      </c>
    </row>
    <row r="17">
      <c r="A17" s="25" t="inlineStr">
        <is>
          <t>Kentucky</t>
        </is>
      </c>
      <c r="B17" s="11" t="n">
        <v>10</v>
      </c>
      <c r="C17" s="11" t="n">
        <v>5</v>
      </c>
      <c r="D17" s="11" t="n">
        <v>5</v>
      </c>
    </row>
    <row r="18">
      <c r="A18" s="25" t="inlineStr">
        <is>
          <t>Louisiana</t>
        </is>
      </c>
      <c r="B18" s="11" t="n">
        <v>14</v>
      </c>
      <c r="C18" s="11" t="n">
        <v>10</v>
      </c>
      <c r="D18" s="11" t="n">
        <v>4</v>
      </c>
    </row>
    <row r="19">
      <c r="A19" s="25" t="inlineStr">
        <is>
          <t>Maine</t>
        </is>
      </c>
      <c r="B19" s="11" t="n">
        <v>14</v>
      </c>
      <c r="C19" s="11" t="n">
        <v>7</v>
      </c>
      <c r="D19" s="11" t="n">
        <v>7</v>
      </c>
    </row>
    <row r="20">
      <c r="A20" s="25" t="inlineStr">
        <is>
          <t>Maryland</t>
        </is>
      </c>
      <c r="B20" s="11" t="n">
        <v>12</v>
      </c>
      <c r="C20" s="11" t="n">
        <v>7</v>
      </c>
      <c r="D20" s="11" t="n">
        <v>5</v>
      </c>
    </row>
    <row r="21">
      <c r="A21" s="25" t="inlineStr">
        <is>
          <t>Massachusetts</t>
        </is>
      </c>
      <c r="B21" s="11" t="n">
        <v>17</v>
      </c>
      <c r="C21" s="11" t="n">
        <v>7</v>
      </c>
      <c r="D21" s="11" t="n">
        <v>10</v>
      </c>
    </row>
    <row r="22">
      <c r="A22" s="25" t="inlineStr">
        <is>
          <t>Minnesota</t>
        </is>
      </c>
      <c r="B22" s="11" t="n">
        <v>13</v>
      </c>
      <c r="C22" s="11" t="n">
        <v>4</v>
      </c>
      <c r="D22" s="11" t="n">
        <v>9</v>
      </c>
    </row>
    <row r="23">
      <c r="A23" s="25" t="inlineStr">
        <is>
          <t>Mississippi</t>
        </is>
      </c>
      <c r="B23" s="11" t="n">
        <v>11</v>
      </c>
      <c r="C23" s="11" t="n">
        <v>7</v>
      </c>
      <c r="D23" s="11" t="n">
        <v>3</v>
      </c>
    </row>
    <row r="24">
      <c r="A24" s="25" t="inlineStr">
        <is>
          <t>Missouri</t>
        </is>
      </c>
      <c r="B24" s="11" t="n">
        <v>13</v>
      </c>
      <c r="C24" s="11" t="n">
        <v>6</v>
      </c>
      <c r="D24" s="11" t="n">
        <v>6</v>
      </c>
    </row>
    <row r="25">
      <c r="A25" s="25" t="inlineStr">
        <is>
          <t>Montana</t>
        </is>
      </c>
      <c r="B25" s="11" t="n">
        <v>11</v>
      </c>
      <c r="C25" s="11" t="n">
        <v>3</v>
      </c>
      <c r="D25" s="11" t="n">
        <v>8</v>
      </c>
    </row>
    <row r="26">
      <c r="A26" s="25" t="inlineStr">
        <is>
          <t>Nevada</t>
        </is>
      </c>
      <c r="B26" s="11" t="n">
        <v>15</v>
      </c>
      <c r="C26" s="11" t="n">
        <v>8</v>
      </c>
      <c r="D26" s="11" t="n">
        <v>8</v>
      </c>
    </row>
    <row r="27">
      <c r="A27" s="25" t="inlineStr">
        <is>
          <t>New Mexico</t>
        </is>
      </c>
      <c r="B27" s="11" t="n">
        <v>22</v>
      </c>
      <c r="C27" s="11" t="n">
        <v>7</v>
      </c>
      <c r="D27" s="11" t="n">
        <v>15</v>
      </c>
    </row>
    <row r="28">
      <c r="A28" s="25" t="inlineStr">
        <is>
          <t>New York</t>
        </is>
      </c>
      <c r="B28" s="11" t="n">
        <v>16</v>
      </c>
      <c r="C28" s="11" t="n">
        <v>10</v>
      </c>
      <c r="D28" s="11" t="n">
        <v>6</v>
      </c>
    </row>
    <row r="29">
      <c r="A29" s="25" t="inlineStr">
        <is>
          <t>North Carolina</t>
        </is>
      </c>
      <c r="B29" s="11" t="n">
        <v>14</v>
      </c>
      <c r="C29" s="11" t="n">
        <v>9</v>
      </c>
      <c r="D29" s="11" t="n">
        <v>5</v>
      </c>
    </row>
    <row r="30">
      <c r="A30" s="25" t="inlineStr">
        <is>
          <t>Oklahoma</t>
        </is>
      </c>
      <c r="B30" s="11" t="n">
        <v>13</v>
      </c>
      <c r="C30" s="11" t="n">
        <v>9</v>
      </c>
      <c r="D30" s="11" t="n">
        <v>5</v>
      </c>
    </row>
    <row r="31">
      <c r="A31" s="25" t="inlineStr">
        <is>
          <t>Oregon</t>
        </is>
      </c>
      <c r="B31" s="11" t="n">
        <v>14</v>
      </c>
      <c r="C31" s="11" t="n">
        <v>4</v>
      </c>
      <c r="D31" s="11" t="n">
        <v>11</v>
      </c>
    </row>
    <row r="32">
      <c r="A32" s="25" t="inlineStr">
        <is>
          <t>Rhode Island</t>
        </is>
      </c>
      <c r="B32" s="11" t="n">
        <v>16</v>
      </c>
      <c r="C32" s="11" t="n">
        <v>5</v>
      </c>
      <c r="D32" s="11" t="n">
        <v>12</v>
      </c>
    </row>
    <row r="33">
      <c r="A33" s="25" t="inlineStr">
        <is>
          <t>South Carolina</t>
        </is>
      </c>
      <c r="B33" s="11" t="n">
        <v>12</v>
      </c>
      <c r="C33" s="11" t="n">
        <v>6</v>
      </c>
      <c r="D33" s="11" t="n">
        <v>5</v>
      </c>
    </row>
    <row r="34">
      <c r="A34" s="25" t="inlineStr">
        <is>
          <t>Tennessee</t>
        </is>
      </c>
      <c r="B34" s="11" t="n">
        <v>14</v>
      </c>
      <c r="C34" s="11" t="n">
        <v>4</v>
      </c>
      <c r="D34" s="11" t="n">
        <v>9</v>
      </c>
    </row>
    <row r="35">
      <c r="A35" s="25" t="inlineStr">
        <is>
          <t>Texas</t>
        </is>
      </c>
      <c r="B35" s="11" t="n">
        <v>19</v>
      </c>
      <c r="C35" s="11" t="n">
        <v>7</v>
      </c>
      <c r="D35" s="11" t="n">
        <v>12</v>
      </c>
    </row>
    <row r="36">
      <c r="A36" s="25" t="inlineStr">
        <is>
          <t>Utah</t>
        </is>
      </c>
      <c r="B36" s="11" t="n">
        <v>11</v>
      </c>
      <c r="C36" s="11" t="n">
        <v>5</v>
      </c>
      <c r="D36" s="11" t="n">
        <v>7</v>
      </c>
    </row>
    <row r="37">
      <c r="A37" s="25" t="inlineStr">
        <is>
          <t>Virginia</t>
        </is>
      </c>
      <c r="B37" s="11" t="n">
        <v>13</v>
      </c>
      <c r="C37" s="11" t="n">
        <v>7</v>
      </c>
      <c r="D37" s="11" t="n">
        <v>6</v>
      </c>
    </row>
    <row r="38">
      <c r="A38" s="25" t="inlineStr">
        <is>
          <t>Washington</t>
        </is>
      </c>
      <c r="B38" s="11" t="n">
        <v>13</v>
      </c>
      <c r="C38" s="11" t="n">
        <v>4</v>
      </c>
      <c r="D38" s="11" t="n">
        <v>8</v>
      </c>
    </row>
    <row r="39">
      <c r="A39" s="25" t="inlineStr">
        <is>
          <t>West Virginia</t>
        </is>
      </c>
      <c r="B39" s="11" t="n">
        <v>14</v>
      </c>
      <c r="C39" s="11" t="n">
        <v>8</v>
      </c>
      <c r="D39" s="11" t="n">
        <v>6</v>
      </c>
    </row>
    <row r="40">
      <c r="A40" s="25" t="inlineStr">
        <is>
          <t>Wisconsin</t>
        </is>
      </c>
      <c r="B40" s="11" t="n">
        <v>14</v>
      </c>
      <c r="C40" s="11" t="n">
        <v>8</v>
      </c>
      <c r="D40" s="11" t="n">
        <v>6</v>
      </c>
    </row>
    <row r="41">
      <c r="A41" s="25" t="inlineStr">
        <is>
          <t>Wyoming</t>
        </is>
      </c>
      <c r="B41" s="11" t="n">
        <v>10</v>
      </c>
      <c r="C41" s="11" t="n">
        <v>2</v>
      </c>
      <c r="D41" s="11" t="n">
        <v>8</v>
      </c>
    </row>
    <row r="42">
      <c r="A42" s="12" t="inlineStr">
        <is>
          <t>Other jurisdictions</t>
        </is>
      </c>
      <c r="B42" s="13" t="n"/>
      <c r="C42" s="13" t="n"/>
      <c r="D42" s="13" t="n"/>
    </row>
    <row r="43">
      <c r="A43" s="26" t="inlineStr">
        <is>
          <t>District of Columbia</t>
        </is>
      </c>
      <c r="B43" s="11" t="n">
        <v>14</v>
      </c>
      <c r="C43" s="11" t="n">
        <v>9</v>
      </c>
      <c r="D43" s="11" t="n">
        <v>5</v>
      </c>
    </row>
    <row r="44">
      <c r="A44" s="28" t="inlineStr">
        <is>
          <t>DoDEA¹</t>
        </is>
      </c>
      <c r="B44" s="15" t="n">
        <v>9</v>
      </c>
      <c r="C44" s="15" t="n">
        <v>4</v>
      </c>
      <c r="D44" s="15" t="n">
        <v>4</v>
      </c>
    </row>
    <row r="45">
      <c r="A45" s="16" t="inlineStr">
        <is>
          <t>¹ Department of Defense Education Activity (overseas and domestic schools).</t>
        </is>
      </c>
    </row>
    <row r="46">
      <c r="A46" s="16" t="inlineStr">
        <is>
          <t>NOTE: Beginning with the 2017 assessment, NAEP reading results are from a digitally based assessment; prior to 2017, results were from a paper-and-pencil based assessment. Alaska, Idaho, Indiana, Iowa, Michigan, Nebraska, New Hampshire, New Jersey, North Dakota, Ohio, Pennsylvania, South Dakota, and Vermont did not participate in the 1998 NAEP reading assessment. Detail may not sum to totals because of rounding.</t>
        </is>
      </c>
    </row>
    <row r="47">
      <c r="A47" s="16" t="inlineStr">
        <is>
          <t>SOURCE: U.S. Department of Education, Institute of Education Sciences, National Center for Education Statistics, National Assessment of Educational Progress (NAEP), 1998 Reading Assessment.</t>
        </is>
      </c>
    </row>
  </sheetData>
  <mergeCells count="3">
    <mergeCell ref="A2:A3"/>
    <mergeCell ref="B2:D2"/>
    <mergeCell ref="A42:D42"/>
  </mergeCells>
  <pageMargins left="0.75" right="0.75" top="1" bottom="1" header="0.5" footer="0.5"/>
</worksheet>
</file>

<file path=xl/worksheets/sheet26.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4</v>
      </c>
      <c r="D4" s="11" t="n">
        <v>10</v>
      </c>
      <c r="E4" s="11" t="n">
        <v>7</v>
      </c>
      <c r="F4" s="11" t="n">
        <v>3</v>
      </c>
      <c r="G4" s="27" t="n">
        <v>18</v>
      </c>
      <c r="H4" s="11" t="n">
        <v>6</v>
      </c>
      <c r="I4" s="11" t="n">
        <v>12</v>
      </c>
      <c r="J4" s="11" t="n">
        <v>8</v>
      </c>
      <c r="K4" s="11" t="n">
        <v>4</v>
      </c>
    </row>
    <row r="5">
      <c r="A5" s="25" t="inlineStr">
        <is>
          <t>Alabama</t>
        </is>
      </c>
      <c r="B5" s="11" t="n">
        <v>12</v>
      </c>
      <c r="C5" s="11" t="n">
        <v>6</v>
      </c>
      <c r="D5" s="11" t="n">
        <v>6</v>
      </c>
      <c r="E5" s="11" t="n">
        <v>5</v>
      </c>
      <c r="F5" s="11" t="inlineStr">
        <is>
          <t>#</t>
        </is>
      </c>
      <c r="G5" s="27" t="n">
        <v>14</v>
      </c>
      <c r="H5" s="11" t="n">
        <v>2</v>
      </c>
      <c r="I5" s="11" t="n">
        <v>12</v>
      </c>
      <c r="J5" s="11" t="n">
        <v>11</v>
      </c>
      <c r="K5" s="11" t="n">
        <v>1</v>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17</v>
      </c>
      <c r="C7" s="11" t="n">
        <v>5</v>
      </c>
      <c r="D7" s="11" t="n">
        <v>12</v>
      </c>
      <c r="E7" s="11" t="n">
        <v>10</v>
      </c>
      <c r="F7" s="11" t="n">
        <v>1</v>
      </c>
      <c r="G7" s="27" t="n">
        <v>21</v>
      </c>
      <c r="H7" s="11" t="n">
        <v>5</v>
      </c>
      <c r="I7" s="11" t="n">
        <v>16</v>
      </c>
      <c r="J7" s="11" t="n">
        <v>14</v>
      </c>
      <c r="K7" s="11" t="n">
        <v>2</v>
      </c>
    </row>
    <row r="8">
      <c r="A8" s="25" t="inlineStr">
        <is>
          <t>Arkansas</t>
        </is>
      </c>
      <c r="B8" s="11" t="n">
        <v>12</v>
      </c>
      <c r="C8" s="11" t="n">
        <v>5</v>
      </c>
      <c r="D8" s="11" t="n">
        <v>6</v>
      </c>
      <c r="E8" s="11" t="n">
        <v>5</v>
      </c>
      <c r="F8" s="11" t="n">
        <v>1</v>
      </c>
      <c r="G8" s="27" t="n">
        <v>15</v>
      </c>
      <c r="H8" s="11" t="n">
        <v>5</v>
      </c>
      <c r="I8" s="11" t="n">
        <v>10</v>
      </c>
      <c r="J8" s="11" t="n">
        <v>9</v>
      </c>
      <c r="K8" s="11" t="n">
        <v>2</v>
      </c>
    </row>
    <row r="9">
      <c r="A9" s="25" t="inlineStr">
        <is>
          <t>California</t>
        </is>
      </c>
      <c r="B9" s="11" t="n">
        <v>23</v>
      </c>
      <c r="C9" s="11" t="n">
        <v>4</v>
      </c>
      <c r="D9" s="11" t="n">
        <v>19</v>
      </c>
      <c r="E9" s="11" t="n">
        <v>17</v>
      </c>
      <c r="F9" s="11" t="n">
        <v>2</v>
      </c>
      <c r="G9" s="27" t="n">
        <v>26</v>
      </c>
      <c r="H9" s="11" t="n">
        <v>4</v>
      </c>
      <c r="I9" s="11" t="n">
        <v>23</v>
      </c>
      <c r="J9" s="11" t="n">
        <v>21</v>
      </c>
      <c r="K9" s="11" t="n">
        <v>2</v>
      </c>
    </row>
    <row r="10">
      <c r="A10" s="25" t="inlineStr">
        <is>
          <t>Colorado</t>
        </is>
      </c>
      <c r="B10" s="11" t="n">
        <v>14</v>
      </c>
      <c r="C10" s="11" t="n">
        <v>4</v>
      </c>
      <c r="D10" s="11" t="n">
        <v>10</v>
      </c>
      <c r="E10" s="11" t="n">
        <v>7</v>
      </c>
      <c r="F10" s="11" t="n">
        <v>3</v>
      </c>
      <c r="G10" s="27" t="inlineStr">
        <is>
          <t>—</t>
        </is>
      </c>
      <c r="H10" s="11" t="inlineStr">
        <is>
          <t>—</t>
        </is>
      </c>
      <c r="I10" s="11" t="inlineStr">
        <is>
          <t>—</t>
        </is>
      </c>
      <c r="J10" s="11" t="inlineStr">
        <is>
          <t>—</t>
        </is>
      </c>
      <c r="K10" s="11" t="inlineStr">
        <is>
          <t>—</t>
        </is>
      </c>
    </row>
    <row r="11">
      <c r="A11" s="25" t="inlineStr">
        <is>
          <t>Connecticut</t>
        </is>
      </c>
      <c r="B11" s="11" t="n">
        <v>15</v>
      </c>
      <c r="C11" s="11" t="n">
        <v>6</v>
      </c>
      <c r="D11" s="11" t="n">
        <v>9</v>
      </c>
      <c r="E11" s="11" t="n">
        <v>7</v>
      </c>
      <c r="F11" s="11" t="n">
        <v>3</v>
      </c>
      <c r="G11" s="27" t="n">
        <v>17</v>
      </c>
      <c r="H11" s="11" t="n">
        <v>4</v>
      </c>
      <c r="I11" s="11" t="n">
        <v>12</v>
      </c>
      <c r="J11" s="11" t="n">
        <v>6</v>
      </c>
      <c r="K11" s="11" t="n">
        <v>6</v>
      </c>
    </row>
    <row r="12">
      <c r="A12" s="25" t="inlineStr">
        <is>
          <t>Delaware</t>
        </is>
      </c>
      <c r="B12" s="11" t="n">
        <v>14</v>
      </c>
      <c r="C12" s="11" t="n">
        <v>2</v>
      </c>
      <c r="D12" s="11" t="n">
        <v>13</v>
      </c>
      <c r="E12" s="11" t="n">
        <v>10</v>
      </c>
      <c r="F12" s="11" t="n">
        <v>2</v>
      </c>
      <c r="G12" s="27" t="n">
        <v>15</v>
      </c>
      <c r="H12" s="11" t="n">
        <v>6</v>
      </c>
      <c r="I12" s="11" t="n">
        <v>9</v>
      </c>
      <c r="J12" s="11" t="n">
        <v>2</v>
      </c>
      <c r="K12" s="11" t="n">
        <v>6</v>
      </c>
    </row>
    <row r="13">
      <c r="A13" s="25" t="inlineStr">
        <is>
          <t>Florida</t>
        </is>
      </c>
      <c r="B13" s="11" t="n">
        <v>17</v>
      </c>
      <c r="C13" s="11" t="n">
        <v>5</v>
      </c>
      <c r="D13" s="11" t="n">
        <v>12</v>
      </c>
      <c r="E13" s="11" t="n">
        <v>9</v>
      </c>
      <c r="F13" s="11" t="n">
        <v>3</v>
      </c>
      <c r="G13" s="27" t="n">
        <v>21</v>
      </c>
      <c r="H13" s="11" t="n">
        <v>6</v>
      </c>
      <c r="I13" s="11" t="n">
        <v>15</v>
      </c>
      <c r="J13" s="11" t="n">
        <v>8</v>
      </c>
      <c r="K13" s="11" t="n">
        <v>8</v>
      </c>
    </row>
    <row r="14">
      <c r="A14" s="25" t="inlineStr">
        <is>
          <t>Georgia</t>
        </is>
      </c>
      <c r="B14" s="11" t="n">
        <v>12</v>
      </c>
      <c r="C14" s="11" t="n">
        <v>4</v>
      </c>
      <c r="D14" s="11" t="n">
        <v>8</v>
      </c>
      <c r="E14" s="11" t="n">
        <v>5</v>
      </c>
      <c r="F14" s="11" t="n">
        <v>3</v>
      </c>
      <c r="G14" s="27" t="n">
        <v>13</v>
      </c>
      <c r="H14" s="11" t="n">
        <v>4</v>
      </c>
      <c r="I14" s="11" t="n">
        <v>8</v>
      </c>
      <c r="J14" s="11" t="n">
        <v>5</v>
      </c>
      <c r="K14" s="11" t="n">
        <v>3</v>
      </c>
    </row>
    <row r="15">
      <c r="A15" s="25" t="inlineStr">
        <is>
          <t>Hawaii</t>
        </is>
      </c>
      <c r="B15" s="11" t="n">
        <v>15</v>
      </c>
      <c r="C15" s="11" t="n">
        <v>5</v>
      </c>
      <c r="D15" s="11" t="n">
        <v>10</v>
      </c>
      <c r="E15" s="11" t="n">
        <v>7</v>
      </c>
      <c r="F15" s="11" t="n">
        <v>3</v>
      </c>
      <c r="G15" s="27" t="n">
        <v>20</v>
      </c>
      <c r="H15" s="11" t="n">
        <v>5</v>
      </c>
      <c r="I15" s="11" t="n">
        <v>15</v>
      </c>
      <c r="J15" s="11" t="n">
        <v>10</v>
      </c>
      <c r="K15" s="11" t="n">
        <v>5</v>
      </c>
    </row>
    <row r="16">
      <c r="A16" s="25" t="inlineStr">
        <is>
          <t>Idaho</t>
        </is>
      </c>
      <c r="B16" s="11" t="inlineStr">
        <is>
          <t>—</t>
        </is>
      </c>
      <c r="C16" s="11" t="inlineStr">
        <is>
          <t>—</t>
        </is>
      </c>
      <c r="D16" s="11" t="inlineStr">
        <is>
          <t>—</t>
        </is>
      </c>
      <c r="E16" s="11" t="inlineStr">
        <is>
          <t>—</t>
        </is>
      </c>
      <c r="F16" s="11" t="inlineStr">
        <is>
          <t>—</t>
        </is>
      </c>
      <c r="G16" s="27" t="n">
        <v>14</v>
      </c>
      <c r="H16" s="11" t="n">
        <v>4</v>
      </c>
      <c r="I16" s="11" t="n">
        <v>10</v>
      </c>
      <c r="J16" s="11" t="n">
        <v>8</v>
      </c>
      <c r="K16" s="11" t="n">
        <v>2</v>
      </c>
    </row>
    <row r="17">
      <c r="A17" s="25" t="inlineStr">
        <is>
          <t>Illinois</t>
        </is>
      </c>
      <c r="B17" s="11" t="n">
        <v>12</v>
      </c>
      <c r="C17" s="11" t="n">
        <v>4</v>
      </c>
      <c r="D17" s="11" t="n">
        <v>8</v>
      </c>
      <c r="E17" s="11" t="n">
        <v>6</v>
      </c>
      <c r="F17" s="11" t="n">
        <v>3</v>
      </c>
      <c r="G17" s="27" t="n">
        <v>16</v>
      </c>
      <c r="H17" s="11" t="n">
        <v>4</v>
      </c>
      <c r="I17" s="11" t="n">
        <v>13</v>
      </c>
      <c r="J17" s="11" t="n">
        <v>7</v>
      </c>
      <c r="K17" s="11" t="n">
        <v>6</v>
      </c>
    </row>
    <row r="18">
      <c r="A18" s="25" t="inlineStr">
        <is>
          <t>Indiana</t>
        </is>
      </c>
      <c r="B18" s="11" t="inlineStr">
        <is>
          <t>—</t>
        </is>
      </c>
      <c r="C18" s="11" t="inlineStr">
        <is>
          <t>—</t>
        </is>
      </c>
      <c r="D18" s="11" t="inlineStr">
        <is>
          <t>—</t>
        </is>
      </c>
      <c r="E18" s="11" t="inlineStr">
        <is>
          <t>—</t>
        </is>
      </c>
      <c r="F18" s="11" t="inlineStr">
        <is>
          <t>—</t>
        </is>
      </c>
      <c r="G18" s="27" t="n">
        <v>14</v>
      </c>
      <c r="H18" s="11" t="n">
        <v>4</v>
      </c>
      <c r="I18" s="11" t="n">
        <v>11</v>
      </c>
      <c r="J18" s="11" t="n">
        <v>7</v>
      </c>
      <c r="K18" s="11" t="n">
        <v>3</v>
      </c>
    </row>
    <row r="19">
      <c r="A19" s="25" t="inlineStr">
        <is>
          <t>Iowa</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Kansas</t>
        </is>
      </c>
      <c r="B20" s="11" t="n">
        <v>12</v>
      </c>
      <c r="C20" s="11" t="n">
        <v>4</v>
      </c>
      <c r="D20" s="11" t="n">
        <v>8</v>
      </c>
      <c r="E20" s="11" t="n">
        <v>6</v>
      </c>
      <c r="F20" s="11" t="n">
        <v>2</v>
      </c>
      <c r="G20" s="27" t="n">
        <v>16</v>
      </c>
      <c r="H20" s="11" t="n">
        <v>5</v>
      </c>
      <c r="I20" s="11" t="n">
        <v>11</v>
      </c>
      <c r="J20" s="11" t="n">
        <v>6</v>
      </c>
      <c r="K20" s="11" t="n">
        <v>5</v>
      </c>
    </row>
    <row r="21">
      <c r="A21" s="25" t="inlineStr">
        <is>
          <t>Kentucky</t>
        </is>
      </c>
      <c r="B21" s="11" t="n">
        <v>10</v>
      </c>
      <c r="C21" s="11" t="n">
        <v>3</v>
      </c>
      <c r="D21" s="11" t="n">
        <v>6</v>
      </c>
      <c r="E21" s="11" t="n">
        <v>4</v>
      </c>
      <c r="F21" s="11" t="n">
        <v>3</v>
      </c>
      <c r="G21" s="27" t="n">
        <v>12</v>
      </c>
      <c r="H21" s="11" t="n">
        <v>7</v>
      </c>
      <c r="I21" s="11" t="n">
        <v>5</v>
      </c>
      <c r="J21" s="11" t="n">
        <v>4</v>
      </c>
      <c r="K21" s="11" t="n">
        <v>1</v>
      </c>
    </row>
    <row r="22">
      <c r="A22" s="25" t="inlineStr">
        <is>
          <t>Louisiana</t>
        </is>
      </c>
      <c r="B22" s="11" t="n">
        <v>14</v>
      </c>
      <c r="C22" s="11" t="n">
        <v>5</v>
      </c>
      <c r="D22" s="11" t="n">
        <v>9</v>
      </c>
      <c r="E22" s="11" t="n">
        <v>4</v>
      </c>
      <c r="F22" s="11" t="n">
        <v>5</v>
      </c>
      <c r="G22" s="27" t="n">
        <v>16</v>
      </c>
      <c r="H22" s="11" t="n">
        <v>10</v>
      </c>
      <c r="I22" s="11" t="n">
        <v>6</v>
      </c>
      <c r="J22" s="11" t="n">
        <v>3</v>
      </c>
      <c r="K22" s="11" t="n">
        <v>3</v>
      </c>
    </row>
    <row r="23">
      <c r="A23" s="25" t="inlineStr">
        <is>
          <t>Maine</t>
        </is>
      </c>
      <c r="B23" s="11" t="n">
        <v>14</v>
      </c>
      <c r="C23" s="11" t="n">
        <v>5</v>
      </c>
      <c r="D23" s="11" t="n">
        <v>9</v>
      </c>
      <c r="E23" s="11" t="n">
        <v>6</v>
      </c>
      <c r="F23" s="11" t="n">
        <v>3</v>
      </c>
      <c r="G23" s="27" t="n">
        <v>17</v>
      </c>
      <c r="H23" s="11" t="n">
        <v>4</v>
      </c>
      <c r="I23" s="11" t="n">
        <v>13</v>
      </c>
      <c r="J23" s="11" t="n">
        <v>8</v>
      </c>
      <c r="K23" s="11" t="n">
        <v>6</v>
      </c>
    </row>
    <row r="24">
      <c r="A24" s="25" t="inlineStr">
        <is>
          <t>Maryland</t>
        </is>
      </c>
      <c r="B24" s="11" t="n">
        <v>12</v>
      </c>
      <c r="C24" s="11" t="n">
        <v>3</v>
      </c>
      <c r="D24" s="11" t="n">
        <v>9</v>
      </c>
      <c r="E24" s="11" t="n">
        <v>3</v>
      </c>
      <c r="F24" s="11" t="n">
        <v>5</v>
      </c>
      <c r="G24" s="27" t="n">
        <v>15</v>
      </c>
      <c r="H24" s="11" t="n">
        <v>4</v>
      </c>
      <c r="I24" s="11" t="n">
        <v>10</v>
      </c>
      <c r="J24" s="11" t="n">
        <v>8</v>
      </c>
      <c r="K24" s="11" t="n">
        <v>2</v>
      </c>
    </row>
    <row r="25">
      <c r="A25" s="25" t="inlineStr">
        <is>
          <t>Massachusetts</t>
        </is>
      </c>
      <c r="B25" s="11" t="n">
        <v>17</v>
      </c>
      <c r="C25" s="11" t="n">
        <v>4</v>
      </c>
      <c r="D25" s="11" t="n">
        <v>12</v>
      </c>
      <c r="E25" s="11" t="n">
        <v>8</v>
      </c>
      <c r="F25" s="11" t="n">
        <v>5</v>
      </c>
      <c r="G25" s="27" t="n">
        <v>20</v>
      </c>
      <c r="H25" s="11" t="n">
        <v>6</v>
      </c>
      <c r="I25" s="11" t="n">
        <v>14</v>
      </c>
      <c r="J25" s="11" t="n">
        <v>6</v>
      </c>
      <c r="K25" s="11" t="n">
        <v>8</v>
      </c>
    </row>
    <row r="26">
      <c r="A26" s="25" t="inlineStr">
        <is>
          <t>Michigan</t>
        </is>
      </c>
      <c r="B26" s="11" t="inlineStr">
        <is>
          <t>—</t>
        </is>
      </c>
      <c r="C26" s="11" t="inlineStr">
        <is>
          <t>—</t>
        </is>
      </c>
      <c r="D26" s="11" t="inlineStr">
        <is>
          <t>—</t>
        </is>
      </c>
      <c r="E26" s="11" t="inlineStr">
        <is>
          <t>—</t>
        </is>
      </c>
      <c r="F26" s="11" t="inlineStr">
        <is>
          <t>—</t>
        </is>
      </c>
      <c r="G26" s="27" t="n">
        <v>13</v>
      </c>
      <c r="H26" s="11" t="n">
        <v>7</v>
      </c>
      <c r="I26" s="11" t="n">
        <v>6</v>
      </c>
      <c r="J26" s="11" t="n">
        <v>4</v>
      </c>
      <c r="K26" s="11" t="n">
        <v>2</v>
      </c>
    </row>
    <row r="27">
      <c r="A27" s="25" t="inlineStr">
        <is>
          <t>Minnesota</t>
        </is>
      </c>
      <c r="B27" s="11" t="n">
        <v>13</v>
      </c>
      <c r="C27" s="11" t="n">
        <v>1</v>
      </c>
      <c r="D27" s="11" t="n">
        <v>12</v>
      </c>
      <c r="E27" s="11" t="n">
        <v>9</v>
      </c>
      <c r="F27" s="11" t="n">
        <v>3</v>
      </c>
      <c r="G27" s="27" t="n">
        <v>15</v>
      </c>
      <c r="H27" s="11" t="n">
        <v>3</v>
      </c>
      <c r="I27" s="11" t="n">
        <v>12</v>
      </c>
      <c r="J27" s="11" t="n">
        <v>9</v>
      </c>
      <c r="K27" s="11" t="n">
        <v>3</v>
      </c>
    </row>
    <row r="28">
      <c r="A28" s="25" t="inlineStr">
        <is>
          <t>Mississippi</t>
        </is>
      </c>
      <c r="B28" s="11" t="n">
        <v>11</v>
      </c>
      <c r="C28" s="11" t="n">
        <v>6</v>
      </c>
      <c r="D28" s="11" t="n">
        <v>5</v>
      </c>
      <c r="E28" s="11" t="n">
        <v>4</v>
      </c>
      <c r="F28" s="11" t="n">
        <v>1</v>
      </c>
      <c r="G28" s="27" t="n">
        <v>10</v>
      </c>
      <c r="H28" s="11" t="n">
        <v>5</v>
      </c>
      <c r="I28" s="11" t="n">
        <v>5</v>
      </c>
      <c r="J28" s="11" t="n">
        <v>3</v>
      </c>
      <c r="K28" s="11" t="n">
        <v>1</v>
      </c>
    </row>
    <row r="29">
      <c r="A29" s="25" t="inlineStr">
        <is>
          <t>Missouri</t>
        </is>
      </c>
      <c r="B29" s="11" t="n">
        <v>13</v>
      </c>
      <c r="C29" s="11" t="n">
        <v>4</v>
      </c>
      <c r="D29" s="11" t="n">
        <v>9</v>
      </c>
      <c r="E29" s="11" t="n">
        <v>6</v>
      </c>
      <c r="F29" s="11" t="n">
        <v>3</v>
      </c>
      <c r="G29" s="27" t="n">
        <v>15</v>
      </c>
      <c r="H29" s="11" t="n">
        <v>8</v>
      </c>
      <c r="I29" s="11" t="n">
        <v>8</v>
      </c>
      <c r="J29" s="11" t="n">
        <v>4</v>
      </c>
      <c r="K29" s="11" t="n">
        <v>4</v>
      </c>
    </row>
    <row r="30">
      <c r="A30" s="25" t="inlineStr">
        <is>
          <t>Montana</t>
        </is>
      </c>
      <c r="B30" s="11" t="n">
        <v>11</v>
      </c>
      <c r="C30" s="11" t="n">
        <v>4</v>
      </c>
      <c r="D30" s="11" t="n">
        <v>8</v>
      </c>
      <c r="E30" s="11" t="n">
        <v>6</v>
      </c>
      <c r="F30" s="11" t="n">
        <v>1</v>
      </c>
      <c r="G30" s="27" t="n">
        <v>13</v>
      </c>
      <c r="H30" s="11" t="n">
        <v>4</v>
      </c>
      <c r="I30" s="11" t="n">
        <v>9</v>
      </c>
      <c r="J30" s="11" t="n">
        <v>7</v>
      </c>
      <c r="K30" s="11" t="n">
        <v>2</v>
      </c>
    </row>
    <row r="31">
      <c r="A31" s="25" t="inlineStr">
        <is>
          <t>Nebraska</t>
        </is>
      </c>
      <c r="B31" s="11" t="inlineStr">
        <is>
          <t>—</t>
        </is>
      </c>
      <c r="C31" s="11" t="inlineStr">
        <is>
          <t>—</t>
        </is>
      </c>
      <c r="D31" s="11" t="inlineStr">
        <is>
          <t>—</t>
        </is>
      </c>
      <c r="E31" s="11" t="inlineStr">
        <is>
          <t>—</t>
        </is>
      </c>
      <c r="F31" s="11" t="inlineStr">
        <is>
          <t>—</t>
        </is>
      </c>
      <c r="G31" s="27" t="n">
        <v>17</v>
      </c>
      <c r="H31" s="11" t="n">
        <v>7</v>
      </c>
      <c r="I31" s="11" t="n">
        <v>10</v>
      </c>
      <c r="J31" s="11" t="n">
        <v>7</v>
      </c>
      <c r="K31" s="11" t="n">
        <v>2</v>
      </c>
    </row>
    <row r="32">
      <c r="A32" s="25" t="inlineStr">
        <is>
          <t>Nevada</t>
        </is>
      </c>
      <c r="B32" s="11" t="n">
        <v>15</v>
      </c>
      <c r="C32" s="11" t="n">
        <v>6</v>
      </c>
      <c r="D32" s="11" t="n">
        <v>9</v>
      </c>
      <c r="E32" s="11" t="n">
        <v>8</v>
      </c>
      <c r="F32" s="11" t="n">
        <v>2</v>
      </c>
      <c r="G32" s="27" t="n">
        <v>20</v>
      </c>
      <c r="H32" s="11" t="n">
        <v>6</v>
      </c>
      <c r="I32" s="11" t="n">
        <v>14</v>
      </c>
      <c r="J32" s="11" t="n">
        <v>12</v>
      </c>
      <c r="K32" s="11" t="n">
        <v>2</v>
      </c>
    </row>
    <row r="33">
      <c r="A33" s="25" t="inlineStr">
        <is>
          <t>New Hampshire</t>
        </is>
      </c>
      <c r="B33" s="11" t="inlineStr">
        <is>
          <t>—</t>
        </is>
      </c>
      <c r="C33" s="11" t="inlineStr">
        <is>
          <t>—</t>
        </is>
      </c>
      <c r="D33" s="11" t="inlineStr">
        <is>
          <t>—</t>
        </is>
      </c>
      <c r="E33" s="11" t="inlineStr">
        <is>
          <t>—</t>
        </is>
      </c>
      <c r="F33" s="11" t="inlineStr">
        <is>
          <t>—</t>
        </is>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22</v>
      </c>
      <c r="C35" s="11" t="n">
        <v>8</v>
      </c>
      <c r="D35" s="11" t="n">
        <v>14</v>
      </c>
      <c r="E35" s="11" t="n">
        <v>10</v>
      </c>
      <c r="F35" s="11" t="n">
        <v>4</v>
      </c>
      <c r="G35" s="27" t="n">
        <v>31</v>
      </c>
      <c r="H35" s="11" t="n">
        <v>8</v>
      </c>
      <c r="I35" s="11" t="n">
        <v>23</v>
      </c>
      <c r="J35" s="11" t="n">
        <v>17</v>
      </c>
      <c r="K35" s="11" t="n">
        <v>5</v>
      </c>
    </row>
    <row r="36">
      <c r="A36" s="25" t="inlineStr">
        <is>
          <t>New York</t>
        </is>
      </c>
      <c r="B36" s="11" t="n">
        <v>16</v>
      </c>
      <c r="C36" s="11" t="n">
        <v>8</v>
      </c>
      <c r="D36" s="11" t="n">
        <v>8</v>
      </c>
      <c r="E36" s="11" t="n">
        <v>3</v>
      </c>
      <c r="F36" s="11" t="n">
        <v>5</v>
      </c>
      <c r="G36" s="27" t="n">
        <v>20</v>
      </c>
      <c r="H36" s="11" t="n">
        <v>9</v>
      </c>
      <c r="I36" s="11" t="n">
        <v>11</v>
      </c>
      <c r="J36" s="11" t="n">
        <v>4</v>
      </c>
      <c r="K36" s="11" t="n">
        <v>7</v>
      </c>
    </row>
    <row r="37">
      <c r="A37" s="25" t="inlineStr">
        <is>
          <t>North Carolina</t>
        </is>
      </c>
      <c r="B37" s="11" t="n">
        <v>14</v>
      </c>
      <c r="C37" s="11" t="n">
        <v>6</v>
      </c>
      <c r="D37" s="11" t="n">
        <v>8</v>
      </c>
      <c r="E37" s="11" t="n">
        <v>3</v>
      </c>
      <c r="F37" s="11" t="n">
        <v>5</v>
      </c>
      <c r="G37" s="27" t="n">
        <v>18</v>
      </c>
      <c r="H37" s="11" t="n">
        <v>9</v>
      </c>
      <c r="I37" s="11" t="n">
        <v>9</v>
      </c>
      <c r="J37" s="11" t="n">
        <v>3</v>
      </c>
      <c r="K37" s="11" t="n">
        <v>6</v>
      </c>
    </row>
    <row r="38">
      <c r="A38" s="25" t="inlineStr">
        <is>
          <t>North Dakota</t>
        </is>
      </c>
      <c r="B38" s="11" t="inlineStr">
        <is>
          <t>—</t>
        </is>
      </c>
      <c r="C38" s="11" t="inlineStr">
        <is>
          <t>—</t>
        </is>
      </c>
      <c r="D38" s="11" t="inlineStr">
        <is>
          <t>—</t>
        </is>
      </c>
      <c r="E38" s="11" t="inlineStr">
        <is>
          <t>—</t>
        </is>
      </c>
      <c r="F38" s="11" t="inlineStr">
        <is>
          <t>—</t>
        </is>
      </c>
      <c r="G38" s="27" t="n">
        <v>15</v>
      </c>
      <c r="H38" s="11" t="n">
        <v>4</v>
      </c>
      <c r="I38" s="11" t="n">
        <v>11</v>
      </c>
      <c r="J38" s="11" t="n">
        <v>8</v>
      </c>
      <c r="K38" s="11" t="n">
        <v>2</v>
      </c>
    </row>
    <row r="39">
      <c r="A39" s="25" t="inlineStr">
        <is>
          <t>Ohio</t>
        </is>
      </c>
      <c r="B39" s="11" t="inlineStr">
        <is>
          <t>—</t>
        </is>
      </c>
      <c r="C39" s="11" t="inlineStr">
        <is>
          <t>—</t>
        </is>
      </c>
      <c r="D39" s="11" t="inlineStr">
        <is>
          <t>—</t>
        </is>
      </c>
      <c r="E39" s="11" t="inlineStr">
        <is>
          <t>—</t>
        </is>
      </c>
      <c r="F39" s="11" t="inlineStr">
        <is>
          <t>—</t>
        </is>
      </c>
      <c r="G39" s="27" t="n">
        <v>12</v>
      </c>
      <c r="H39" s="11" t="n">
        <v>7</v>
      </c>
      <c r="I39" s="11" t="n">
        <v>5</v>
      </c>
      <c r="J39" s="11" t="n">
        <v>4</v>
      </c>
      <c r="K39" s="11" t="n">
        <v>1</v>
      </c>
    </row>
    <row r="40">
      <c r="A40" s="25" t="inlineStr">
        <is>
          <t>Oklahoma</t>
        </is>
      </c>
      <c r="B40" s="11" t="n">
        <v>13</v>
      </c>
      <c r="C40" s="11" t="n">
        <v>9</v>
      </c>
      <c r="D40" s="11" t="n">
        <v>4</v>
      </c>
      <c r="E40" s="11" t="n">
        <v>4</v>
      </c>
      <c r="F40" s="11" t="n">
        <v>1</v>
      </c>
      <c r="G40" s="27" t="n">
        <v>17</v>
      </c>
      <c r="H40" s="11" t="n">
        <v>4</v>
      </c>
      <c r="I40" s="11" t="n">
        <v>13</v>
      </c>
      <c r="J40" s="11" t="n">
        <v>10</v>
      </c>
      <c r="K40" s="11" t="n">
        <v>4</v>
      </c>
    </row>
    <row r="41">
      <c r="A41" s="25" t="inlineStr">
        <is>
          <t>Oregon</t>
        </is>
      </c>
      <c r="B41" s="11" t="n">
        <v>14</v>
      </c>
      <c r="C41" s="11" t="n">
        <v>4</v>
      </c>
      <c r="D41" s="11" t="n">
        <v>10</v>
      </c>
      <c r="E41" s="11" t="n">
        <v>6</v>
      </c>
      <c r="F41" s="11" t="n">
        <v>4</v>
      </c>
      <c r="G41" s="27" t="n">
        <v>18</v>
      </c>
      <c r="H41" s="11" t="n">
        <v>5</v>
      </c>
      <c r="I41" s="11" t="n">
        <v>13</v>
      </c>
      <c r="J41" s="11" t="n">
        <v>10</v>
      </c>
      <c r="K41" s="11" t="n">
        <v>3</v>
      </c>
    </row>
    <row r="42">
      <c r="A42" s="25" t="inlineStr">
        <is>
          <t>Pennsylvania</t>
        </is>
      </c>
      <c r="B42" s="11" t="inlineStr">
        <is>
          <t>—</t>
        </is>
      </c>
      <c r="C42" s="11" t="inlineStr">
        <is>
          <t>—</t>
        </is>
      </c>
      <c r="D42" s="11" t="inlineStr">
        <is>
          <t>—</t>
        </is>
      </c>
      <c r="E42" s="11" t="inlineStr">
        <is>
          <t>—</t>
        </is>
      </c>
      <c r="F42" s="11" t="inlineStr">
        <is>
          <t>—</t>
        </is>
      </c>
      <c r="G42" s="27" t="n">
        <v>15</v>
      </c>
      <c r="H42" s="11" t="n">
        <v>3</v>
      </c>
      <c r="I42" s="11" t="n">
        <v>12</v>
      </c>
      <c r="J42" s="11" t="n">
        <v>4</v>
      </c>
      <c r="K42" s="11" t="n">
        <v>8</v>
      </c>
    </row>
    <row r="43">
      <c r="A43" s="25" t="inlineStr">
        <is>
          <t>Rhode Island</t>
        </is>
      </c>
      <c r="B43" s="11" t="n">
        <v>16</v>
      </c>
      <c r="C43" s="11" t="n">
        <v>6</v>
      </c>
      <c r="D43" s="11" t="n">
        <v>10</v>
      </c>
      <c r="E43" s="11" t="n">
        <v>9</v>
      </c>
      <c r="F43" s="11" t="n">
        <v>1</v>
      </c>
      <c r="G43" s="27" t="n">
        <v>20</v>
      </c>
      <c r="H43" s="11" t="n">
        <v>5</v>
      </c>
      <c r="I43" s="11" t="n">
        <v>15</v>
      </c>
      <c r="J43" s="11" t="n">
        <v>8</v>
      </c>
      <c r="K43" s="11" t="n">
        <v>7</v>
      </c>
    </row>
    <row r="44">
      <c r="A44" s="25" t="inlineStr">
        <is>
          <t>South Carolina</t>
        </is>
      </c>
      <c r="B44" s="11" t="n">
        <v>12</v>
      </c>
      <c r="C44" s="11" t="n">
        <v>5</v>
      </c>
      <c r="D44" s="11" t="n">
        <v>7</v>
      </c>
      <c r="E44" s="11" t="n">
        <v>5</v>
      </c>
      <c r="F44" s="11" t="n">
        <v>1</v>
      </c>
      <c r="G44" s="27" t="n">
        <v>14</v>
      </c>
      <c r="H44" s="11" t="n">
        <v>5</v>
      </c>
      <c r="I44" s="11" t="n">
        <v>9</v>
      </c>
      <c r="J44" s="11" t="n">
        <v>6</v>
      </c>
      <c r="K44" s="11" t="n">
        <v>3</v>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14</v>
      </c>
      <c r="C46" s="11" t="n">
        <v>6</v>
      </c>
      <c r="D46" s="11" t="n">
        <v>8</v>
      </c>
      <c r="E46" s="11" t="n">
        <v>7</v>
      </c>
      <c r="F46" s="11" t="n">
        <v>1</v>
      </c>
      <c r="G46" s="27" t="n">
        <v>13</v>
      </c>
      <c r="H46" s="11" t="n">
        <v>3</v>
      </c>
      <c r="I46" s="11" t="n">
        <v>9</v>
      </c>
      <c r="J46" s="11" t="n">
        <v>9</v>
      </c>
      <c r="K46" s="11" t="n">
        <v>1</v>
      </c>
    </row>
    <row r="47">
      <c r="A47" s="25" t="inlineStr">
        <is>
          <t>Texas</t>
        </is>
      </c>
      <c r="B47" s="11" t="n">
        <v>19</v>
      </c>
      <c r="C47" s="11" t="n">
        <v>5</v>
      </c>
      <c r="D47" s="11" t="n">
        <v>13</v>
      </c>
      <c r="E47" s="11" t="n">
        <v>11</v>
      </c>
      <c r="F47" s="11" t="n">
        <v>3</v>
      </c>
      <c r="G47" s="27" t="n">
        <v>20</v>
      </c>
      <c r="H47" s="11" t="n">
        <v>8</v>
      </c>
      <c r="I47" s="11" t="n">
        <v>12</v>
      </c>
      <c r="J47" s="11" t="n">
        <v>11</v>
      </c>
      <c r="K47" s="11" t="n">
        <v>1</v>
      </c>
    </row>
    <row r="48">
      <c r="A48" s="25" t="inlineStr">
        <is>
          <t>Utah</t>
        </is>
      </c>
      <c r="B48" s="11" t="n">
        <v>11</v>
      </c>
      <c r="C48" s="11" t="n">
        <v>4</v>
      </c>
      <c r="D48" s="11" t="n">
        <v>7</v>
      </c>
      <c r="E48" s="11" t="n">
        <v>6</v>
      </c>
      <c r="F48" s="11" t="n">
        <v>2</v>
      </c>
      <c r="G48" s="27" t="n">
        <v>15</v>
      </c>
      <c r="H48" s="11" t="n">
        <v>4</v>
      </c>
      <c r="I48" s="11" t="n">
        <v>11</v>
      </c>
      <c r="J48" s="11" t="n">
        <v>9</v>
      </c>
      <c r="K48" s="11" t="n">
        <v>2</v>
      </c>
    </row>
    <row r="49">
      <c r="A49" s="25" t="inlineStr">
        <is>
          <t>Vermont</t>
        </is>
      </c>
      <c r="B49" s="11" t="inlineStr">
        <is>
          <t>—</t>
        </is>
      </c>
      <c r="C49" s="11" t="inlineStr">
        <is>
          <t>—</t>
        </is>
      </c>
      <c r="D49" s="11" t="inlineStr">
        <is>
          <t>—</t>
        </is>
      </c>
      <c r="E49" s="11" t="inlineStr">
        <is>
          <t>—</t>
        </is>
      </c>
      <c r="F49" s="11" t="inlineStr">
        <is>
          <t>—</t>
        </is>
      </c>
      <c r="G49" s="27" t="n">
        <v>18</v>
      </c>
      <c r="H49" s="11" t="n">
        <v>5</v>
      </c>
      <c r="I49" s="11" t="n">
        <v>13</v>
      </c>
      <c r="J49" s="11" t="n">
        <v>8</v>
      </c>
      <c r="K49" s="11" t="n">
        <v>6</v>
      </c>
    </row>
    <row r="50">
      <c r="A50" s="25" t="inlineStr">
        <is>
          <t>Virginia</t>
        </is>
      </c>
      <c r="B50" s="11" t="n">
        <v>13</v>
      </c>
      <c r="C50" s="11" t="n">
        <v>5</v>
      </c>
      <c r="D50" s="11" t="n">
        <v>8</v>
      </c>
      <c r="E50" s="11" t="n">
        <v>4</v>
      </c>
      <c r="F50" s="11" t="n">
        <v>3</v>
      </c>
      <c r="G50" s="27" t="n">
        <v>17</v>
      </c>
      <c r="H50" s="11" t="n">
        <v>8</v>
      </c>
      <c r="I50" s="11" t="n">
        <v>9</v>
      </c>
      <c r="J50" s="11" t="n">
        <v>5</v>
      </c>
      <c r="K50" s="11" t="n">
        <v>4</v>
      </c>
    </row>
    <row r="51">
      <c r="A51" s="25" t="inlineStr">
        <is>
          <t>Washington</t>
        </is>
      </c>
      <c r="B51" s="11" t="n">
        <v>13</v>
      </c>
      <c r="C51" s="11" t="n">
        <v>4</v>
      </c>
      <c r="D51" s="11" t="n">
        <v>9</v>
      </c>
      <c r="E51" s="11" t="n">
        <v>6</v>
      </c>
      <c r="F51" s="11" t="n">
        <v>3</v>
      </c>
      <c r="G51" s="27" t="n">
        <v>14</v>
      </c>
      <c r="H51" s="11" t="n">
        <v>4</v>
      </c>
      <c r="I51" s="11" t="n">
        <v>10</v>
      </c>
      <c r="J51" s="11" t="n">
        <v>6</v>
      </c>
      <c r="K51" s="11" t="n">
        <v>5</v>
      </c>
    </row>
    <row r="52">
      <c r="A52" s="25" t="inlineStr">
        <is>
          <t>West Virginia</t>
        </is>
      </c>
      <c r="B52" s="11" t="n">
        <v>14</v>
      </c>
      <c r="C52" s="11" t="n">
        <v>7</v>
      </c>
      <c r="D52" s="11" t="n">
        <v>7</v>
      </c>
      <c r="E52" s="11" t="n">
        <v>4</v>
      </c>
      <c r="F52" s="11" t="n">
        <v>2</v>
      </c>
      <c r="G52" s="27" t="n">
        <v>16</v>
      </c>
      <c r="H52" s="11" t="n">
        <v>10</v>
      </c>
      <c r="I52" s="11" t="n">
        <v>7</v>
      </c>
      <c r="J52" s="11" t="n">
        <v>4</v>
      </c>
      <c r="K52" s="11" t="n">
        <v>2</v>
      </c>
    </row>
    <row r="53">
      <c r="A53" s="25" t="inlineStr">
        <is>
          <t>Wisconsin</t>
        </is>
      </c>
      <c r="B53" s="11" t="n">
        <v>14</v>
      </c>
      <c r="C53" s="11" t="n">
        <v>5</v>
      </c>
      <c r="D53" s="11" t="n">
        <v>9</v>
      </c>
      <c r="E53" s="11" t="n">
        <v>5</v>
      </c>
      <c r="F53" s="11" t="n">
        <v>4</v>
      </c>
      <c r="G53" s="27" t="n">
        <v>16</v>
      </c>
      <c r="H53" s="11" t="n">
        <v>7</v>
      </c>
      <c r="I53" s="11" t="n">
        <v>9</v>
      </c>
      <c r="J53" s="11" t="n">
        <v>4</v>
      </c>
      <c r="K53" s="11" t="n">
        <v>5</v>
      </c>
    </row>
    <row r="54">
      <c r="A54" s="25" t="inlineStr">
        <is>
          <t>Wyoming</t>
        </is>
      </c>
      <c r="B54" s="11" t="n">
        <v>10</v>
      </c>
      <c r="C54" s="11" t="n">
        <v>2</v>
      </c>
      <c r="D54" s="11" t="n">
        <v>8</v>
      </c>
      <c r="E54" s="11" t="n">
        <v>7</v>
      </c>
      <c r="F54" s="11" t="n">
        <v>1</v>
      </c>
      <c r="G54" s="27" t="n">
        <v>14</v>
      </c>
      <c r="H54" s="11" t="n">
        <v>3</v>
      </c>
      <c r="I54" s="11" t="n">
        <v>11</v>
      </c>
      <c r="J54" s="11" t="n">
        <v>6</v>
      </c>
      <c r="K54" s="11" t="n">
        <v>6</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14</v>
      </c>
      <c r="C56" s="11" t="n">
        <v>5</v>
      </c>
      <c r="D56" s="11" t="n">
        <v>9</v>
      </c>
      <c r="E56" s="11" t="n">
        <v>6</v>
      </c>
      <c r="F56" s="11" t="n">
        <v>3</v>
      </c>
      <c r="G56" s="27" t="n">
        <v>21</v>
      </c>
      <c r="H56" s="11" t="n">
        <v>7</v>
      </c>
      <c r="I56" s="11" t="n">
        <v>13</v>
      </c>
      <c r="J56" s="11" t="n">
        <v>5</v>
      </c>
      <c r="K56" s="11" t="n">
        <v>8</v>
      </c>
    </row>
    <row r="57">
      <c r="A57" s="28" t="inlineStr">
        <is>
          <t>DoDEA¹</t>
        </is>
      </c>
      <c r="B57" s="15" t="n">
        <v>9</v>
      </c>
      <c r="C57" s="15" t="n">
        <v>1</v>
      </c>
      <c r="D57" s="15" t="n">
        <v>7</v>
      </c>
      <c r="E57" s="15" t="n">
        <v>5</v>
      </c>
      <c r="F57" s="15" t="n">
        <v>2</v>
      </c>
      <c r="G57" s="32" t="n">
        <v>11</v>
      </c>
      <c r="H57" s="15" t="n">
        <v>2</v>
      </c>
      <c r="I57" s="15" t="n">
        <v>9</v>
      </c>
      <c r="J57" s="15" t="n">
        <v>6</v>
      </c>
      <c r="K57" s="15" t="n">
        <v>3</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7.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19</v>
      </c>
      <c r="C4" s="11" t="n">
        <v>5</v>
      </c>
      <c r="D4" s="11" t="n">
        <v>13</v>
      </c>
      <c r="E4" s="11" t="n">
        <v>8</v>
      </c>
      <c r="F4" s="11" t="n">
        <v>5</v>
      </c>
      <c r="G4" s="27" t="n">
        <v>19</v>
      </c>
      <c r="H4" s="11" t="n">
        <v>5</v>
      </c>
      <c r="I4" s="11" t="n">
        <v>13</v>
      </c>
      <c r="J4" s="11" t="n">
        <v>7</v>
      </c>
      <c r="K4" s="11" t="n">
        <v>6</v>
      </c>
    </row>
    <row r="5">
      <c r="A5" s="25" t="inlineStr">
        <is>
          <t>Alabama</t>
        </is>
      </c>
      <c r="B5" s="11" t="n">
        <v>14</v>
      </c>
      <c r="C5" s="11" t="n">
        <v>3</v>
      </c>
      <c r="D5" s="11" t="n">
        <v>11</v>
      </c>
      <c r="E5" s="11" t="n">
        <v>9</v>
      </c>
      <c r="F5" s="11" t="n">
        <v>2</v>
      </c>
      <c r="G5" s="27" t="n">
        <v>14</v>
      </c>
      <c r="H5" s="11" t="n">
        <v>2</v>
      </c>
      <c r="I5" s="11" t="n">
        <v>12</v>
      </c>
      <c r="J5" s="11" t="n">
        <v>10</v>
      </c>
      <c r="K5" s="11" t="n">
        <v>2</v>
      </c>
    </row>
    <row r="6">
      <c r="A6" s="25" t="inlineStr">
        <is>
          <t>Alaska</t>
        </is>
      </c>
      <c r="B6" s="11" t="n">
        <v>25</v>
      </c>
      <c r="C6" s="11" t="n">
        <v>2</v>
      </c>
      <c r="D6" s="11" t="n">
        <v>23</v>
      </c>
      <c r="E6" s="11" t="n">
        <v>15</v>
      </c>
      <c r="F6" s="11" t="n">
        <v>7</v>
      </c>
      <c r="G6" s="27" t="n">
        <v>25</v>
      </c>
      <c r="H6" s="11" t="n">
        <v>2</v>
      </c>
      <c r="I6" s="11" t="n">
        <v>23</v>
      </c>
      <c r="J6" s="11" t="n">
        <v>14</v>
      </c>
      <c r="K6" s="11" t="n">
        <v>9</v>
      </c>
    </row>
    <row r="7">
      <c r="A7" s="25" t="inlineStr">
        <is>
          <t>Arizona</t>
        </is>
      </c>
      <c r="B7" s="11" t="n">
        <v>25</v>
      </c>
      <c r="C7" s="11" t="n">
        <v>6</v>
      </c>
      <c r="D7" s="11" t="n">
        <v>19</v>
      </c>
      <c r="E7" s="11" t="n">
        <v>15</v>
      </c>
      <c r="F7" s="11" t="n">
        <v>3</v>
      </c>
      <c r="G7" s="27" t="n">
        <v>23</v>
      </c>
      <c r="H7" s="11" t="n">
        <v>4</v>
      </c>
      <c r="I7" s="11" t="n">
        <v>18</v>
      </c>
      <c r="J7" s="11" t="n">
        <v>11</v>
      </c>
      <c r="K7" s="11" t="n">
        <v>8</v>
      </c>
    </row>
    <row r="8">
      <c r="A8" s="25" t="inlineStr">
        <is>
          <t>Arkansas</t>
        </is>
      </c>
      <c r="B8" s="11" t="n">
        <v>16</v>
      </c>
      <c r="C8" s="11" t="n">
        <v>5</v>
      </c>
      <c r="D8" s="11" t="n">
        <v>11</v>
      </c>
      <c r="E8" s="11" t="n">
        <v>7</v>
      </c>
      <c r="F8" s="11" t="n">
        <v>4</v>
      </c>
      <c r="G8" s="27" t="n">
        <v>15</v>
      </c>
      <c r="H8" s="11" t="n">
        <v>6</v>
      </c>
      <c r="I8" s="11" t="n">
        <v>9</v>
      </c>
      <c r="J8" s="11" t="n">
        <v>5</v>
      </c>
      <c r="K8" s="11" t="n">
        <v>4</v>
      </c>
    </row>
    <row r="9">
      <c r="A9" s="25" t="inlineStr">
        <is>
          <t>California</t>
        </is>
      </c>
      <c r="B9" s="11" t="n">
        <v>29</v>
      </c>
      <c r="C9" s="11" t="n">
        <v>4</v>
      </c>
      <c r="D9" s="11" t="n">
        <v>25</v>
      </c>
      <c r="E9" s="11" t="n">
        <v>22</v>
      </c>
      <c r="F9" s="11" t="n">
        <v>3</v>
      </c>
      <c r="G9" s="27" t="n">
        <v>28</v>
      </c>
      <c r="H9" s="11" t="n">
        <v>3</v>
      </c>
      <c r="I9" s="11" t="n">
        <v>25</v>
      </c>
      <c r="J9" s="11" t="n">
        <v>21</v>
      </c>
      <c r="K9" s="11" t="n">
        <v>4</v>
      </c>
    </row>
    <row r="10">
      <c r="A10" s="25" t="inlineStr">
        <is>
          <t>Colorado</t>
        </is>
      </c>
      <c r="B10" s="11" t="n">
        <v>15</v>
      </c>
      <c r="C10" s="11" t="n">
        <v>3</v>
      </c>
      <c r="D10" s="11" t="n">
        <v>11</v>
      </c>
      <c r="E10" s="11" t="n">
        <v>6</v>
      </c>
      <c r="F10" s="11" t="n">
        <v>6</v>
      </c>
      <c r="G10" s="27" t="n">
        <v>15</v>
      </c>
      <c r="H10" s="11" t="n">
        <v>4</v>
      </c>
      <c r="I10" s="11" t="n">
        <v>12</v>
      </c>
      <c r="J10" s="11" t="n">
        <v>4</v>
      </c>
      <c r="K10" s="11" t="n">
        <v>8</v>
      </c>
    </row>
    <row r="11">
      <c r="A11" s="25" t="inlineStr">
        <is>
          <t>Connecticut</t>
        </is>
      </c>
      <c r="B11" s="11" t="n">
        <v>16</v>
      </c>
      <c r="C11" s="11" t="n">
        <v>4</v>
      </c>
      <c r="D11" s="11" t="n">
        <v>12</v>
      </c>
      <c r="E11" s="11" t="n">
        <v>5</v>
      </c>
      <c r="F11" s="11" t="n">
        <v>7</v>
      </c>
      <c r="G11" s="27" t="n">
        <v>17</v>
      </c>
      <c r="H11" s="11" t="n">
        <v>3</v>
      </c>
      <c r="I11" s="11" t="n">
        <v>13</v>
      </c>
      <c r="J11" s="11" t="n">
        <v>4</v>
      </c>
      <c r="K11" s="11" t="n">
        <v>9</v>
      </c>
    </row>
    <row r="12">
      <c r="A12" s="25" t="inlineStr">
        <is>
          <t>Delaware</t>
        </is>
      </c>
      <c r="B12" s="11" t="n">
        <v>17</v>
      </c>
      <c r="C12" s="11" t="n">
        <v>9</v>
      </c>
      <c r="D12" s="11" t="n">
        <v>8</v>
      </c>
      <c r="E12" s="11" t="n">
        <v>3</v>
      </c>
      <c r="F12" s="11" t="n">
        <v>5</v>
      </c>
      <c r="G12" s="27" t="n">
        <v>17</v>
      </c>
      <c r="H12" s="11" t="n">
        <v>11</v>
      </c>
      <c r="I12" s="11" t="n">
        <v>6</v>
      </c>
      <c r="J12" s="11" t="n">
        <v>4</v>
      </c>
      <c r="K12" s="11" t="n">
        <v>2</v>
      </c>
    </row>
    <row r="13">
      <c r="A13" s="25" t="inlineStr">
        <is>
          <t>Florida</t>
        </is>
      </c>
      <c r="B13" s="11" t="n">
        <v>23</v>
      </c>
      <c r="C13" s="11" t="n">
        <v>6</v>
      </c>
      <c r="D13" s="11" t="n">
        <v>17</v>
      </c>
      <c r="E13" s="11" t="n">
        <v>6</v>
      </c>
      <c r="F13" s="11" t="n">
        <v>12</v>
      </c>
      <c r="G13" s="27" t="n">
        <v>20</v>
      </c>
      <c r="H13" s="11" t="n">
        <v>5</v>
      </c>
      <c r="I13" s="11" t="n">
        <v>15</v>
      </c>
      <c r="J13" s="11" t="n">
        <v>3</v>
      </c>
      <c r="K13" s="11" t="n">
        <v>12</v>
      </c>
    </row>
    <row r="14">
      <c r="A14" s="25" t="inlineStr">
        <is>
          <t>Georgia</t>
        </is>
      </c>
      <c r="B14" s="11" t="n">
        <v>12</v>
      </c>
      <c r="C14" s="11" t="n">
        <v>3</v>
      </c>
      <c r="D14" s="11" t="n">
        <v>9</v>
      </c>
      <c r="E14" s="11" t="n">
        <v>5</v>
      </c>
      <c r="F14" s="11" t="n">
        <v>5</v>
      </c>
      <c r="G14" s="27" t="n">
        <v>14</v>
      </c>
      <c r="H14" s="11" t="n">
        <v>5</v>
      </c>
      <c r="I14" s="11" t="n">
        <v>9</v>
      </c>
      <c r="J14" s="11" t="n">
        <v>4</v>
      </c>
      <c r="K14" s="11" t="n">
        <v>5</v>
      </c>
    </row>
    <row r="15">
      <c r="A15" s="25" t="inlineStr">
        <is>
          <t>Hawaii</t>
        </is>
      </c>
      <c r="B15" s="11" t="n">
        <v>21</v>
      </c>
      <c r="C15" s="11" t="n">
        <v>5</v>
      </c>
      <c r="D15" s="11" t="n">
        <v>16</v>
      </c>
      <c r="E15" s="11" t="n">
        <v>9</v>
      </c>
      <c r="F15" s="11" t="n">
        <v>7</v>
      </c>
      <c r="G15" s="27" t="n">
        <v>19</v>
      </c>
      <c r="H15" s="11" t="n">
        <v>4</v>
      </c>
      <c r="I15" s="11" t="n">
        <v>15</v>
      </c>
      <c r="J15" s="11" t="n">
        <v>7</v>
      </c>
      <c r="K15" s="11" t="n">
        <v>8</v>
      </c>
    </row>
    <row r="16">
      <c r="A16" s="25" t="inlineStr">
        <is>
          <t>Idaho</t>
        </is>
      </c>
      <c r="B16" s="11" t="n">
        <v>17</v>
      </c>
      <c r="C16" s="11" t="n">
        <v>4</v>
      </c>
      <c r="D16" s="11" t="n">
        <v>13</v>
      </c>
      <c r="E16" s="11" t="n">
        <v>12</v>
      </c>
      <c r="F16" s="11" t="n">
        <v>1</v>
      </c>
      <c r="G16" s="27" t="n">
        <v>15</v>
      </c>
      <c r="H16" s="11" t="n">
        <v>3</v>
      </c>
      <c r="I16" s="11" t="n">
        <v>12</v>
      </c>
      <c r="J16" s="11" t="n">
        <v>9</v>
      </c>
      <c r="K16" s="11" t="n">
        <v>4</v>
      </c>
    </row>
    <row r="17">
      <c r="A17" s="25" t="inlineStr">
        <is>
          <t>Illinois</t>
        </is>
      </c>
      <c r="B17" s="11" t="n">
        <v>17</v>
      </c>
      <c r="C17" s="11" t="n">
        <v>5</v>
      </c>
      <c r="D17" s="11" t="n">
        <v>11</v>
      </c>
      <c r="E17" s="11" t="n">
        <v>5</v>
      </c>
      <c r="F17" s="11" t="n">
        <v>7</v>
      </c>
      <c r="G17" s="27" t="n">
        <v>17</v>
      </c>
      <c r="H17" s="11" t="n">
        <v>5</v>
      </c>
      <c r="I17" s="11" t="n">
        <v>12</v>
      </c>
      <c r="J17" s="11" t="n">
        <v>4</v>
      </c>
      <c r="K17" s="11" t="n">
        <v>8</v>
      </c>
    </row>
    <row r="18">
      <c r="A18" s="25" t="inlineStr">
        <is>
          <t>Indiana</t>
        </is>
      </c>
      <c r="B18" s="11" t="n">
        <v>16</v>
      </c>
      <c r="C18" s="11" t="n">
        <v>4</v>
      </c>
      <c r="D18" s="11" t="n">
        <v>12</v>
      </c>
      <c r="E18" s="11" t="n">
        <v>7</v>
      </c>
      <c r="F18" s="11" t="n">
        <v>5</v>
      </c>
      <c r="G18" s="27" t="n">
        <v>16</v>
      </c>
      <c r="H18" s="11" t="n">
        <v>4</v>
      </c>
      <c r="I18" s="11" t="n">
        <v>12</v>
      </c>
      <c r="J18" s="11" t="n">
        <v>4</v>
      </c>
      <c r="K18" s="11" t="n">
        <v>8</v>
      </c>
    </row>
    <row r="19">
      <c r="A19" s="25" t="inlineStr">
        <is>
          <t>Iowa</t>
        </is>
      </c>
      <c r="B19" s="11" t="n">
        <v>17</v>
      </c>
      <c r="C19" s="11" t="n">
        <v>5</v>
      </c>
      <c r="D19" s="11" t="n">
        <v>12</v>
      </c>
      <c r="E19" s="11" t="n">
        <v>5</v>
      </c>
      <c r="F19" s="11" t="n">
        <v>7</v>
      </c>
      <c r="G19" s="27" t="n">
        <v>17</v>
      </c>
      <c r="H19" s="11" t="n">
        <v>4</v>
      </c>
      <c r="I19" s="11" t="n">
        <v>13</v>
      </c>
      <c r="J19" s="11" t="n">
        <v>6</v>
      </c>
      <c r="K19" s="11" t="n">
        <v>7</v>
      </c>
    </row>
    <row r="20">
      <c r="A20" s="25" t="inlineStr">
        <is>
          <t>Kansas</t>
        </is>
      </c>
      <c r="B20" s="11" t="n">
        <v>16</v>
      </c>
      <c r="C20" s="11" t="n">
        <v>4</v>
      </c>
      <c r="D20" s="11" t="n">
        <v>12</v>
      </c>
      <c r="E20" s="11" t="n">
        <v>3</v>
      </c>
      <c r="F20" s="11" t="n">
        <v>9</v>
      </c>
      <c r="G20" s="27" t="n">
        <v>15</v>
      </c>
      <c r="H20" s="11" t="n">
        <v>4</v>
      </c>
      <c r="I20" s="11" t="n">
        <v>11</v>
      </c>
      <c r="J20" s="11" t="n">
        <v>4</v>
      </c>
      <c r="K20" s="11" t="n">
        <v>7</v>
      </c>
    </row>
    <row r="21">
      <c r="A21" s="25" t="inlineStr">
        <is>
          <t>Kentucky</t>
        </is>
      </c>
      <c r="B21" s="11" t="n">
        <v>14</v>
      </c>
      <c r="C21" s="11" t="n">
        <v>7</v>
      </c>
      <c r="D21" s="11" t="n">
        <v>7</v>
      </c>
      <c r="E21" s="11" t="n">
        <v>5</v>
      </c>
      <c r="F21" s="11" t="n">
        <v>1</v>
      </c>
      <c r="G21" s="27" t="n">
        <v>13</v>
      </c>
      <c r="H21" s="11" t="n">
        <v>7</v>
      </c>
      <c r="I21" s="11" t="n">
        <v>6</v>
      </c>
      <c r="J21" s="11" t="n">
        <v>3</v>
      </c>
      <c r="K21" s="11" t="n">
        <v>3</v>
      </c>
    </row>
    <row r="22">
      <c r="A22" s="25" t="inlineStr">
        <is>
          <t>Louisiana</t>
        </is>
      </c>
      <c r="B22" s="11" t="n">
        <v>15</v>
      </c>
      <c r="C22" s="11" t="n">
        <v>6</v>
      </c>
      <c r="D22" s="11" t="n">
        <v>9</v>
      </c>
      <c r="E22" s="11" t="n">
        <v>3</v>
      </c>
      <c r="F22" s="11" t="n">
        <v>6</v>
      </c>
      <c r="G22" s="27" t="n">
        <v>16</v>
      </c>
      <c r="H22" s="11" t="n">
        <v>8</v>
      </c>
      <c r="I22" s="11" t="n">
        <v>8</v>
      </c>
      <c r="J22" s="11" t="n">
        <v>2</v>
      </c>
      <c r="K22" s="11" t="n">
        <v>7</v>
      </c>
    </row>
    <row r="23">
      <c r="A23" s="25" t="inlineStr">
        <is>
          <t>Maine</t>
        </is>
      </c>
      <c r="B23" s="11" t="n">
        <v>17</v>
      </c>
      <c r="C23" s="11" t="n">
        <v>5</v>
      </c>
      <c r="D23" s="11" t="n">
        <v>12</v>
      </c>
      <c r="E23" s="11" t="n">
        <v>6</v>
      </c>
      <c r="F23" s="11" t="n">
        <v>6</v>
      </c>
      <c r="G23" s="27" t="n">
        <v>20</v>
      </c>
      <c r="H23" s="11" t="n">
        <v>7</v>
      </c>
      <c r="I23" s="11" t="n">
        <v>13</v>
      </c>
      <c r="J23" s="11" t="n">
        <v>5</v>
      </c>
      <c r="K23" s="11" t="n">
        <v>8</v>
      </c>
    </row>
    <row r="24">
      <c r="A24" s="25" t="inlineStr">
        <is>
          <t>Maryland</t>
        </is>
      </c>
      <c r="B24" s="11" t="n">
        <v>15</v>
      </c>
      <c r="C24" s="11" t="n">
        <v>3</v>
      </c>
      <c r="D24" s="11" t="n">
        <v>12</v>
      </c>
      <c r="E24" s="11" t="n">
        <v>7</v>
      </c>
      <c r="F24" s="11" t="n">
        <v>5</v>
      </c>
      <c r="G24" s="27" t="n">
        <v>13</v>
      </c>
      <c r="H24" s="11" t="n">
        <v>4</v>
      </c>
      <c r="I24" s="11" t="n">
        <v>8</v>
      </c>
      <c r="J24" s="11" t="n">
        <v>4</v>
      </c>
      <c r="K24" s="11" t="n">
        <v>5</v>
      </c>
    </row>
    <row r="25">
      <c r="A25" s="25" t="inlineStr">
        <is>
          <t>Massachusetts</t>
        </is>
      </c>
      <c r="B25" s="11" t="n">
        <v>18</v>
      </c>
      <c r="C25" s="11" t="n">
        <v>4</v>
      </c>
      <c r="D25" s="11" t="n">
        <v>14</v>
      </c>
      <c r="E25" s="11" t="n">
        <v>5</v>
      </c>
      <c r="F25" s="11" t="n">
        <v>9</v>
      </c>
      <c r="G25" s="27" t="n">
        <v>20</v>
      </c>
      <c r="H25" s="11" t="n">
        <v>7</v>
      </c>
      <c r="I25" s="11" t="n">
        <v>13</v>
      </c>
      <c r="J25" s="11" t="n">
        <v>3</v>
      </c>
      <c r="K25" s="11" t="n">
        <v>10</v>
      </c>
    </row>
    <row r="26">
      <c r="A26" s="25" t="inlineStr">
        <is>
          <t>Michigan</t>
        </is>
      </c>
      <c r="B26" s="11" t="n">
        <v>13</v>
      </c>
      <c r="C26" s="11" t="n">
        <v>6</v>
      </c>
      <c r="D26" s="11" t="n">
        <v>7</v>
      </c>
      <c r="E26" s="11" t="n">
        <v>4</v>
      </c>
      <c r="F26" s="11" t="n">
        <v>3</v>
      </c>
      <c r="G26" s="27" t="n">
        <v>15</v>
      </c>
      <c r="H26" s="11" t="n">
        <v>6</v>
      </c>
      <c r="I26" s="11" t="n">
        <v>9</v>
      </c>
      <c r="J26" s="11" t="n">
        <v>5</v>
      </c>
      <c r="K26" s="11" t="n">
        <v>4</v>
      </c>
    </row>
    <row r="27">
      <c r="A27" s="25" t="inlineStr">
        <is>
          <t>Minnesota</t>
        </is>
      </c>
      <c r="B27" s="11" t="n">
        <v>17</v>
      </c>
      <c r="C27" s="11" t="n">
        <v>3</v>
      </c>
      <c r="D27" s="11" t="n">
        <v>14</v>
      </c>
      <c r="E27" s="11" t="n">
        <v>8</v>
      </c>
      <c r="F27" s="11" t="n">
        <v>5</v>
      </c>
      <c r="G27" s="27" t="n">
        <v>17</v>
      </c>
      <c r="H27" s="11" t="n">
        <v>3</v>
      </c>
      <c r="I27" s="11" t="n">
        <v>14</v>
      </c>
      <c r="J27" s="11" t="n">
        <v>8</v>
      </c>
      <c r="K27" s="11" t="n">
        <v>7</v>
      </c>
    </row>
    <row r="28">
      <c r="A28" s="25" t="inlineStr">
        <is>
          <t>Mississippi</t>
        </is>
      </c>
      <c r="B28" s="11" t="n">
        <v>9</v>
      </c>
      <c r="C28" s="11" t="n">
        <v>5</v>
      </c>
      <c r="D28" s="11" t="n">
        <v>4</v>
      </c>
      <c r="E28" s="11" t="n">
        <v>3</v>
      </c>
      <c r="F28" s="11" t="n">
        <v>1</v>
      </c>
      <c r="G28" s="27" t="n">
        <v>10</v>
      </c>
      <c r="H28" s="11" t="n">
        <v>4</v>
      </c>
      <c r="I28" s="11" t="n">
        <v>6</v>
      </c>
      <c r="J28" s="11" t="n">
        <v>3</v>
      </c>
      <c r="K28" s="11" t="n">
        <v>2</v>
      </c>
    </row>
    <row r="29">
      <c r="A29" s="25" t="inlineStr">
        <is>
          <t>Missouri</t>
        </is>
      </c>
      <c r="B29" s="11" t="n">
        <v>17</v>
      </c>
      <c r="C29" s="11" t="n">
        <v>8</v>
      </c>
      <c r="D29" s="11" t="n">
        <v>8</v>
      </c>
      <c r="E29" s="11" t="n">
        <v>3</v>
      </c>
      <c r="F29" s="11" t="n">
        <v>5</v>
      </c>
      <c r="G29" s="27" t="n">
        <v>16</v>
      </c>
      <c r="H29" s="11" t="n">
        <v>8</v>
      </c>
      <c r="I29" s="11" t="n">
        <v>8</v>
      </c>
      <c r="J29" s="11" t="n">
        <v>3</v>
      </c>
      <c r="K29" s="11" t="n">
        <v>5</v>
      </c>
    </row>
    <row r="30">
      <c r="A30" s="25" t="inlineStr">
        <is>
          <t>Montana</t>
        </is>
      </c>
      <c r="B30" s="11" t="n">
        <v>16</v>
      </c>
      <c r="C30" s="11" t="n">
        <v>5</v>
      </c>
      <c r="D30" s="11" t="n">
        <v>11</v>
      </c>
      <c r="E30" s="11" t="n">
        <v>6</v>
      </c>
      <c r="F30" s="11" t="n">
        <v>5</v>
      </c>
      <c r="G30" s="27" t="n">
        <v>17</v>
      </c>
      <c r="H30" s="11" t="n">
        <v>5</v>
      </c>
      <c r="I30" s="11" t="n">
        <v>12</v>
      </c>
      <c r="J30" s="11" t="n">
        <v>5</v>
      </c>
      <c r="K30" s="11" t="n">
        <v>7</v>
      </c>
    </row>
    <row r="31">
      <c r="A31" s="25" t="inlineStr">
        <is>
          <t>Nebraska</t>
        </is>
      </c>
      <c r="B31" s="11" t="n">
        <v>18</v>
      </c>
      <c r="C31" s="11" t="n">
        <v>5</v>
      </c>
      <c r="D31" s="11" t="n">
        <v>13</v>
      </c>
      <c r="E31" s="11" t="n">
        <v>8</v>
      </c>
      <c r="F31" s="11" t="n">
        <v>4</v>
      </c>
      <c r="G31" s="27" t="n">
        <v>16</v>
      </c>
      <c r="H31" s="11" t="n">
        <v>4</v>
      </c>
      <c r="I31" s="11" t="n">
        <v>13</v>
      </c>
      <c r="J31" s="11" t="n">
        <v>5</v>
      </c>
      <c r="K31" s="11" t="n">
        <v>7</v>
      </c>
    </row>
    <row r="32">
      <c r="A32" s="25" t="inlineStr">
        <is>
          <t>Nevada</t>
        </is>
      </c>
      <c r="B32" s="11" t="n">
        <v>18</v>
      </c>
      <c r="C32" s="11" t="n">
        <v>4</v>
      </c>
      <c r="D32" s="11" t="n">
        <v>14</v>
      </c>
      <c r="E32" s="11" t="n">
        <v>9</v>
      </c>
      <c r="F32" s="11" t="n">
        <v>5</v>
      </c>
      <c r="G32" s="27" t="n">
        <v>22</v>
      </c>
      <c r="H32" s="11" t="n">
        <v>4</v>
      </c>
      <c r="I32" s="11" t="n">
        <v>18</v>
      </c>
      <c r="J32" s="11" t="n">
        <v>12</v>
      </c>
      <c r="K32" s="11" t="n">
        <v>6</v>
      </c>
    </row>
    <row r="33">
      <c r="A33" s="25" t="inlineStr">
        <is>
          <t>New Hampshire</t>
        </is>
      </c>
      <c r="B33" s="11" t="n">
        <v>19</v>
      </c>
      <c r="C33" s="11" t="n">
        <v>3</v>
      </c>
      <c r="D33" s="11" t="n">
        <v>16</v>
      </c>
      <c r="E33" s="11" t="n">
        <v>6</v>
      </c>
      <c r="F33" s="11" t="n">
        <v>9</v>
      </c>
      <c r="G33" s="27" t="n">
        <v>20</v>
      </c>
      <c r="H33" s="11" t="n">
        <v>2</v>
      </c>
      <c r="I33" s="11" t="n">
        <v>17</v>
      </c>
      <c r="J33" s="11" t="n">
        <v>7</v>
      </c>
      <c r="K33" s="11" t="n">
        <v>10</v>
      </c>
    </row>
    <row r="34">
      <c r="A34" s="25" t="inlineStr">
        <is>
          <t>New Jersey</t>
        </is>
      </c>
      <c r="B34" s="11" t="n">
        <v>18</v>
      </c>
      <c r="C34" s="11" t="n">
        <v>3</v>
      </c>
      <c r="D34" s="11" t="n">
        <v>15</v>
      </c>
      <c r="E34" s="11" t="n">
        <v>3</v>
      </c>
      <c r="F34" s="11" t="n">
        <v>12</v>
      </c>
      <c r="G34" s="27" t="n">
        <v>18</v>
      </c>
      <c r="H34" s="11" t="n">
        <v>5</v>
      </c>
      <c r="I34" s="11" t="n">
        <v>13</v>
      </c>
      <c r="J34" s="11" t="n">
        <v>3</v>
      </c>
      <c r="K34" s="11" t="n">
        <v>10</v>
      </c>
    </row>
    <row r="35">
      <c r="A35" s="25" t="inlineStr">
        <is>
          <t>New Mexico</t>
        </is>
      </c>
      <c r="B35" s="11" t="n">
        <v>31</v>
      </c>
      <c r="C35" s="11" t="n">
        <v>8</v>
      </c>
      <c r="D35" s="11" t="n">
        <v>23</v>
      </c>
      <c r="E35" s="11" t="n">
        <v>14</v>
      </c>
      <c r="F35" s="11" t="n">
        <v>9</v>
      </c>
      <c r="G35" s="27" t="n">
        <v>27</v>
      </c>
      <c r="H35" s="11" t="n">
        <v>8</v>
      </c>
      <c r="I35" s="11" t="n">
        <v>20</v>
      </c>
      <c r="J35" s="11" t="n">
        <v>13</v>
      </c>
      <c r="K35" s="11" t="n">
        <v>7</v>
      </c>
    </row>
    <row r="36">
      <c r="A36" s="25" t="inlineStr">
        <is>
          <t>New York</t>
        </is>
      </c>
      <c r="B36" s="11" t="n">
        <v>19</v>
      </c>
      <c r="C36" s="11" t="n">
        <v>7</v>
      </c>
      <c r="D36" s="11" t="n">
        <v>12</v>
      </c>
      <c r="E36" s="11" t="n">
        <v>3</v>
      </c>
      <c r="F36" s="11" t="n">
        <v>9</v>
      </c>
      <c r="G36" s="27" t="n">
        <v>17</v>
      </c>
      <c r="H36" s="11" t="n">
        <v>6</v>
      </c>
      <c r="I36" s="11" t="n">
        <v>11</v>
      </c>
      <c r="J36" s="11" t="n">
        <v>2</v>
      </c>
      <c r="K36" s="11" t="n">
        <v>9</v>
      </c>
    </row>
    <row r="37">
      <c r="A37" s="25" t="inlineStr">
        <is>
          <t>North Carolina</t>
        </is>
      </c>
      <c r="B37" s="11" t="n">
        <v>18</v>
      </c>
      <c r="C37" s="11" t="n">
        <v>7</v>
      </c>
      <c r="D37" s="11" t="n">
        <v>11</v>
      </c>
      <c r="E37" s="11" t="n">
        <v>3</v>
      </c>
      <c r="F37" s="11" t="n">
        <v>8</v>
      </c>
      <c r="G37" s="27" t="n">
        <v>18</v>
      </c>
      <c r="H37" s="11" t="n">
        <v>4</v>
      </c>
      <c r="I37" s="11" t="n">
        <v>14</v>
      </c>
      <c r="J37" s="11" t="n">
        <v>3</v>
      </c>
      <c r="K37" s="11" t="n">
        <v>11</v>
      </c>
    </row>
    <row r="38">
      <c r="A38" s="25" t="inlineStr">
        <is>
          <t>North Dakota</t>
        </is>
      </c>
      <c r="B38" s="11" t="n">
        <v>16</v>
      </c>
      <c r="C38" s="11" t="n">
        <v>4</v>
      </c>
      <c r="D38" s="11" t="n">
        <v>11</v>
      </c>
      <c r="E38" s="11" t="n">
        <v>8</v>
      </c>
      <c r="F38" s="11" t="n">
        <v>4</v>
      </c>
      <c r="G38" s="27" t="n">
        <v>17</v>
      </c>
      <c r="H38" s="11" t="n">
        <v>7</v>
      </c>
      <c r="I38" s="11" t="n">
        <v>10</v>
      </c>
      <c r="J38" s="11" t="n">
        <v>5</v>
      </c>
      <c r="K38" s="11" t="n">
        <v>5</v>
      </c>
    </row>
    <row r="39">
      <c r="A39" s="25" t="inlineStr">
        <is>
          <t>Ohio</t>
        </is>
      </c>
      <c r="B39" s="11" t="n">
        <v>13</v>
      </c>
      <c r="C39" s="11" t="n">
        <v>6</v>
      </c>
      <c r="D39" s="11" t="n">
        <v>7</v>
      </c>
      <c r="E39" s="11" t="n">
        <v>3</v>
      </c>
      <c r="F39" s="11" t="n">
        <v>4</v>
      </c>
      <c r="G39" s="27" t="n">
        <v>14</v>
      </c>
      <c r="H39" s="11" t="n">
        <v>7</v>
      </c>
      <c r="I39" s="11" t="n">
        <v>7</v>
      </c>
      <c r="J39" s="11" t="n">
        <v>2</v>
      </c>
      <c r="K39" s="11" t="n">
        <v>5</v>
      </c>
    </row>
    <row r="40">
      <c r="A40" s="25" t="inlineStr">
        <is>
          <t>Oklahoma</t>
        </is>
      </c>
      <c r="B40" s="11" t="n">
        <v>18</v>
      </c>
      <c r="C40" s="11" t="n">
        <v>4</v>
      </c>
      <c r="D40" s="11" t="n">
        <v>14</v>
      </c>
      <c r="E40" s="11" t="n">
        <v>9</v>
      </c>
      <c r="F40" s="11" t="n">
        <v>5</v>
      </c>
      <c r="G40" s="27" t="n">
        <v>19</v>
      </c>
      <c r="H40" s="11" t="n">
        <v>5</v>
      </c>
      <c r="I40" s="11" t="n">
        <v>14</v>
      </c>
      <c r="J40" s="11" t="n">
        <v>7</v>
      </c>
      <c r="K40" s="11" t="n">
        <v>7</v>
      </c>
    </row>
    <row r="41">
      <c r="A41" s="25" t="inlineStr">
        <is>
          <t>Oregon</t>
        </is>
      </c>
      <c r="B41" s="11" t="n">
        <v>20</v>
      </c>
      <c r="C41" s="11" t="n">
        <v>6</v>
      </c>
      <c r="D41" s="11" t="n">
        <v>14</v>
      </c>
      <c r="E41" s="11" t="n">
        <v>11</v>
      </c>
      <c r="F41" s="11" t="n">
        <v>4</v>
      </c>
      <c r="G41" s="27" t="n">
        <v>19</v>
      </c>
      <c r="H41" s="11" t="n">
        <v>4</v>
      </c>
      <c r="I41" s="11" t="n">
        <v>14</v>
      </c>
      <c r="J41" s="11" t="n">
        <v>8</v>
      </c>
      <c r="K41" s="11" t="n">
        <v>6</v>
      </c>
    </row>
    <row r="42">
      <c r="A42" s="25" t="inlineStr">
        <is>
          <t>Pennsylvania</t>
        </is>
      </c>
      <c r="B42" s="11" t="n">
        <v>16</v>
      </c>
      <c r="C42" s="11" t="n">
        <v>2</v>
      </c>
      <c r="D42" s="11" t="n">
        <v>14</v>
      </c>
      <c r="E42" s="11" t="n">
        <v>4</v>
      </c>
      <c r="F42" s="11" t="n">
        <v>10</v>
      </c>
      <c r="G42" s="27" t="n">
        <v>16</v>
      </c>
      <c r="H42" s="11" t="n">
        <v>3</v>
      </c>
      <c r="I42" s="11" t="n">
        <v>13</v>
      </c>
      <c r="J42" s="11" t="n">
        <v>3</v>
      </c>
      <c r="K42" s="11" t="n">
        <v>10</v>
      </c>
    </row>
    <row r="43">
      <c r="A43" s="25" t="inlineStr">
        <is>
          <t>Rhode Island</t>
        </is>
      </c>
      <c r="B43" s="11" t="n">
        <v>24</v>
      </c>
      <c r="C43" s="11" t="n">
        <v>4</v>
      </c>
      <c r="D43" s="11" t="n">
        <v>19</v>
      </c>
      <c r="E43" s="11" t="n">
        <v>8</v>
      </c>
      <c r="F43" s="11" t="n">
        <v>12</v>
      </c>
      <c r="G43" s="27" t="n">
        <v>23</v>
      </c>
      <c r="H43" s="11" t="n">
        <v>4</v>
      </c>
      <c r="I43" s="11" t="n">
        <v>19</v>
      </c>
      <c r="J43" s="11" t="n">
        <v>8</v>
      </c>
      <c r="K43" s="11" t="n">
        <v>11</v>
      </c>
    </row>
    <row r="44">
      <c r="A44" s="25" t="inlineStr">
        <is>
          <t>South Carolina</t>
        </is>
      </c>
      <c r="B44" s="11" t="n">
        <v>15</v>
      </c>
      <c r="C44" s="11" t="n">
        <v>8</v>
      </c>
      <c r="D44" s="11" t="n">
        <v>7</v>
      </c>
      <c r="E44" s="11" t="n">
        <v>4</v>
      </c>
      <c r="F44" s="11" t="n">
        <v>3</v>
      </c>
      <c r="G44" s="27" t="n">
        <v>14</v>
      </c>
      <c r="H44" s="11" t="n">
        <v>7</v>
      </c>
      <c r="I44" s="11" t="n">
        <v>7</v>
      </c>
      <c r="J44" s="11" t="n">
        <v>4</v>
      </c>
      <c r="K44" s="11" t="n">
        <v>3</v>
      </c>
    </row>
    <row r="45">
      <c r="A45" s="25" t="inlineStr">
        <is>
          <t>South Dakota</t>
        </is>
      </c>
      <c r="B45" s="11" t="n">
        <v>13</v>
      </c>
      <c r="C45" s="11" t="n">
        <v>3</v>
      </c>
      <c r="D45" s="11" t="n">
        <v>9</v>
      </c>
      <c r="E45" s="11" t="n">
        <v>6</v>
      </c>
      <c r="F45" s="11" t="n">
        <v>4</v>
      </c>
      <c r="G45" s="27" t="n">
        <v>13</v>
      </c>
      <c r="H45" s="11" t="n">
        <v>3</v>
      </c>
      <c r="I45" s="11" t="n">
        <v>9</v>
      </c>
      <c r="J45" s="11" t="n">
        <v>5</v>
      </c>
      <c r="K45" s="11" t="n">
        <v>4</v>
      </c>
    </row>
    <row r="46">
      <c r="A46" s="25" t="inlineStr">
        <is>
          <t>Tennessee</t>
        </is>
      </c>
      <c r="B46" s="11" t="n">
        <v>15</v>
      </c>
      <c r="C46" s="11" t="n">
        <v>3</v>
      </c>
      <c r="D46" s="11" t="n">
        <v>12</v>
      </c>
      <c r="E46" s="11" t="n">
        <v>11</v>
      </c>
      <c r="F46" s="11" t="n">
        <v>1</v>
      </c>
      <c r="G46" s="27" t="n">
        <v>13</v>
      </c>
      <c r="H46" s="11" t="n">
        <v>7</v>
      </c>
      <c r="I46" s="11" t="n">
        <v>6</v>
      </c>
      <c r="J46" s="11" t="n">
        <v>4</v>
      </c>
      <c r="K46" s="11" t="n">
        <v>2</v>
      </c>
    </row>
    <row r="47">
      <c r="A47" s="25" t="inlineStr">
        <is>
          <t>Texas</t>
        </is>
      </c>
      <c r="B47" s="11" t="n">
        <v>20</v>
      </c>
      <c r="C47" s="11" t="n">
        <v>8</v>
      </c>
      <c r="D47" s="11" t="n">
        <v>12</v>
      </c>
      <c r="E47" s="11" t="n">
        <v>11</v>
      </c>
      <c r="F47" s="11" t="n">
        <v>1</v>
      </c>
      <c r="G47" s="27" t="n">
        <v>20</v>
      </c>
      <c r="H47" s="11" t="n">
        <v>7</v>
      </c>
      <c r="I47" s="11" t="n">
        <v>13</v>
      </c>
      <c r="J47" s="11" t="n">
        <v>10</v>
      </c>
      <c r="K47" s="11" t="n">
        <v>3</v>
      </c>
    </row>
    <row r="48">
      <c r="A48" s="25" t="inlineStr">
        <is>
          <t>Utah</t>
        </is>
      </c>
      <c r="B48" s="11" t="n">
        <v>16</v>
      </c>
      <c r="C48" s="11" t="n">
        <v>3</v>
      </c>
      <c r="D48" s="11" t="n">
        <v>12</v>
      </c>
      <c r="E48" s="11" t="n">
        <v>8</v>
      </c>
      <c r="F48" s="11" t="n">
        <v>4</v>
      </c>
      <c r="G48" s="27" t="n">
        <v>17</v>
      </c>
      <c r="H48" s="11" t="n">
        <v>5</v>
      </c>
      <c r="I48" s="11" t="n">
        <v>13</v>
      </c>
      <c r="J48" s="11" t="n">
        <v>7</v>
      </c>
      <c r="K48" s="11" t="n">
        <v>6</v>
      </c>
    </row>
    <row r="49">
      <c r="A49" s="25" t="inlineStr">
        <is>
          <t>Vermont</t>
        </is>
      </c>
      <c r="B49" s="11" t="n">
        <v>18</v>
      </c>
      <c r="C49" s="11" t="n">
        <v>4</v>
      </c>
      <c r="D49" s="11" t="n">
        <v>13</v>
      </c>
      <c r="E49" s="11" t="n">
        <v>7</v>
      </c>
      <c r="F49" s="11" t="n">
        <v>6</v>
      </c>
      <c r="G49" s="27" t="n">
        <v>20</v>
      </c>
      <c r="H49" s="11" t="n">
        <v>4</v>
      </c>
      <c r="I49" s="11" t="n">
        <v>15</v>
      </c>
      <c r="J49" s="11" t="n">
        <v>7</v>
      </c>
      <c r="K49" s="11" t="n">
        <v>9</v>
      </c>
    </row>
    <row r="50">
      <c r="A50" s="25" t="inlineStr">
        <is>
          <t>Virginia</t>
        </is>
      </c>
      <c r="B50" s="11" t="n">
        <v>17</v>
      </c>
      <c r="C50" s="11" t="n">
        <v>9</v>
      </c>
      <c r="D50" s="11" t="n">
        <v>8</v>
      </c>
      <c r="E50" s="11" t="n">
        <v>4</v>
      </c>
      <c r="F50" s="11" t="n">
        <v>4</v>
      </c>
      <c r="G50" s="27" t="n">
        <v>17</v>
      </c>
      <c r="H50" s="11" t="n">
        <v>7</v>
      </c>
      <c r="I50" s="11" t="n">
        <v>10</v>
      </c>
      <c r="J50" s="11" t="n">
        <v>5</v>
      </c>
      <c r="K50" s="11" t="n">
        <v>4</v>
      </c>
    </row>
    <row r="51">
      <c r="A51" s="25" t="inlineStr">
        <is>
          <t>Washington</t>
        </is>
      </c>
      <c r="B51" s="11" t="n">
        <v>16</v>
      </c>
      <c r="C51" s="11" t="n">
        <v>4</v>
      </c>
      <c r="D51" s="11" t="n">
        <v>13</v>
      </c>
      <c r="E51" s="11" t="n">
        <v>9</v>
      </c>
      <c r="F51" s="11" t="n">
        <v>4</v>
      </c>
      <c r="G51" s="27" t="n">
        <v>17</v>
      </c>
      <c r="H51" s="11" t="n">
        <v>4</v>
      </c>
      <c r="I51" s="11" t="n">
        <v>12</v>
      </c>
      <c r="J51" s="11" t="n">
        <v>6</v>
      </c>
      <c r="K51" s="11" t="n">
        <v>6</v>
      </c>
    </row>
    <row r="52">
      <c r="A52" s="25" t="inlineStr">
        <is>
          <t>West Virginia</t>
        </is>
      </c>
      <c r="B52" s="11" t="n">
        <v>18</v>
      </c>
      <c r="C52" s="11" t="n">
        <v>9</v>
      </c>
      <c r="D52" s="11" t="n">
        <v>9</v>
      </c>
      <c r="E52" s="11" t="n">
        <v>4</v>
      </c>
      <c r="F52" s="11" t="n">
        <v>4</v>
      </c>
      <c r="G52" s="27" t="n">
        <v>18</v>
      </c>
      <c r="H52" s="11" t="n">
        <v>6</v>
      </c>
      <c r="I52" s="11" t="n">
        <v>11</v>
      </c>
      <c r="J52" s="11" t="n">
        <v>7</v>
      </c>
      <c r="K52" s="11" t="n">
        <v>5</v>
      </c>
    </row>
    <row r="53">
      <c r="A53" s="25" t="inlineStr">
        <is>
          <t>Wisconsin</t>
        </is>
      </c>
      <c r="B53" s="11" t="n">
        <v>16</v>
      </c>
      <c r="C53" s="11" t="n">
        <v>5</v>
      </c>
      <c r="D53" s="11" t="n">
        <v>11</v>
      </c>
      <c r="E53" s="11" t="n">
        <v>3</v>
      </c>
      <c r="F53" s="11" t="n">
        <v>8</v>
      </c>
      <c r="G53" s="27" t="n">
        <v>17</v>
      </c>
      <c r="H53" s="11" t="n">
        <v>6</v>
      </c>
      <c r="I53" s="11" t="n">
        <v>11</v>
      </c>
      <c r="J53" s="11" t="n">
        <v>3</v>
      </c>
      <c r="K53" s="11" t="n">
        <v>8</v>
      </c>
    </row>
    <row r="54">
      <c r="A54" s="25" t="inlineStr">
        <is>
          <t>Wyoming</t>
        </is>
      </c>
      <c r="B54" s="11" t="n">
        <v>16</v>
      </c>
      <c r="C54" s="11" t="n">
        <v>2</v>
      </c>
      <c r="D54" s="11" t="n">
        <v>13</v>
      </c>
      <c r="E54" s="11" t="n">
        <v>6</v>
      </c>
      <c r="F54" s="11" t="n">
        <v>8</v>
      </c>
      <c r="G54" s="27" t="n">
        <v>17</v>
      </c>
      <c r="H54" s="11" t="n">
        <v>3</v>
      </c>
      <c r="I54" s="11" t="n">
        <v>14</v>
      </c>
      <c r="J54" s="11" t="n">
        <v>6</v>
      </c>
      <c r="K54" s="11" t="n">
        <v>8</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20</v>
      </c>
      <c r="C56" s="11" t="n">
        <v>8</v>
      </c>
      <c r="D56" s="11" t="n">
        <v>12</v>
      </c>
      <c r="E56" s="11" t="n">
        <v>4</v>
      </c>
      <c r="F56" s="11" t="n">
        <v>8</v>
      </c>
      <c r="G56" s="27" t="n">
        <v>19</v>
      </c>
      <c r="H56" s="11" t="n">
        <v>8</v>
      </c>
      <c r="I56" s="11" t="n">
        <v>11</v>
      </c>
      <c r="J56" s="11" t="n">
        <v>3</v>
      </c>
      <c r="K56" s="11" t="n">
        <v>9</v>
      </c>
    </row>
    <row r="57">
      <c r="A57" s="28" t="inlineStr">
        <is>
          <t>DoDEA¹</t>
        </is>
      </c>
      <c r="B57" s="15" t="n">
        <v>11</v>
      </c>
      <c r="C57" s="15" t="n">
        <v>2</v>
      </c>
      <c r="D57" s="15" t="n">
        <v>10</v>
      </c>
      <c r="E57" s="15" t="n">
        <v>3</v>
      </c>
      <c r="F57" s="15" t="n">
        <v>6</v>
      </c>
      <c r="G57" s="32" t="n">
        <v>11</v>
      </c>
      <c r="H57" s="15" t="n">
        <v>3</v>
      </c>
      <c r="I57" s="15" t="n">
        <v>9</v>
      </c>
      <c r="J57" s="15" t="n">
        <v>4</v>
      </c>
      <c r="K57" s="15" t="n">
        <v>5</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8.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19</v>
      </c>
      <c r="C4" s="11" t="n">
        <v>5</v>
      </c>
      <c r="D4" s="11" t="n">
        <v>13</v>
      </c>
      <c r="E4" s="11" t="n">
        <v>7</v>
      </c>
      <c r="F4" s="11" t="n">
        <v>7</v>
      </c>
      <c r="G4" s="27" t="n">
        <v>18</v>
      </c>
      <c r="H4" s="11" t="n">
        <v>4</v>
      </c>
      <c r="I4" s="11" t="n">
        <v>14</v>
      </c>
      <c r="J4" s="11" t="n">
        <v>6</v>
      </c>
      <c r="K4" s="11" t="n">
        <v>8</v>
      </c>
    </row>
    <row r="5">
      <c r="A5" s="25" t="inlineStr">
        <is>
          <t>Alabama</t>
        </is>
      </c>
      <c r="B5" s="11" t="n">
        <v>14</v>
      </c>
      <c r="C5" s="11" t="n">
        <v>4</v>
      </c>
      <c r="D5" s="11" t="n">
        <v>10</v>
      </c>
      <c r="E5" s="11" t="n">
        <v>8</v>
      </c>
      <c r="F5" s="11" t="n">
        <v>2</v>
      </c>
      <c r="G5" s="27" t="n">
        <v>11</v>
      </c>
      <c r="H5" s="11" t="n">
        <v>2</v>
      </c>
      <c r="I5" s="11" t="n">
        <v>10</v>
      </c>
      <c r="J5" s="11" t="n">
        <v>7</v>
      </c>
      <c r="K5" s="11" t="n">
        <v>3</v>
      </c>
    </row>
    <row r="6">
      <c r="A6" s="25" t="inlineStr">
        <is>
          <t>Alaska</t>
        </is>
      </c>
      <c r="B6" s="11" t="n">
        <v>26</v>
      </c>
      <c r="C6" s="11" t="n">
        <v>2</v>
      </c>
      <c r="D6" s="11" t="n">
        <v>24</v>
      </c>
      <c r="E6" s="11" t="n">
        <v>12</v>
      </c>
      <c r="F6" s="11" t="n">
        <v>12</v>
      </c>
      <c r="G6" s="27" t="n">
        <v>21</v>
      </c>
      <c r="H6" s="11" t="n">
        <v>2</v>
      </c>
      <c r="I6" s="11" t="n">
        <v>19</v>
      </c>
      <c r="J6" s="11" t="n">
        <v>5</v>
      </c>
      <c r="K6" s="11" t="n">
        <v>14</v>
      </c>
    </row>
    <row r="7">
      <c r="A7" s="25" t="inlineStr">
        <is>
          <t>Arizona</t>
        </is>
      </c>
      <c r="B7" s="11" t="n">
        <v>19</v>
      </c>
      <c r="C7" s="11" t="n">
        <v>5</v>
      </c>
      <c r="D7" s="11" t="n">
        <v>14</v>
      </c>
      <c r="E7" s="11" t="n">
        <v>9</v>
      </c>
      <c r="F7" s="11" t="n">
        <v>4</v>
      </c>
      <c r="G7" s="27" t="n">
        <v>16</v>
      </c>
      <c r="H7" s="11" t="n">
        <v>3</v>
      </c>
      <c r="I7" s="11" t="n">
        <v>13</v>
      </c>
      <c r="J7" s="11" t="n">
        <v>5</v>
      </c>
      <c r="K7" s="11" t="n">
        <v>8</v>
      </c>
    </row>
    <row r="8">
      <c r="A8" s="25" t="inlineStr">
        <is>
          <t>Arkansas</t>
        </is>
      </c>
      <c r="B8" s="11" t="n">
        <v>16</v>
      </c>
      <c r="C8" s="11" t="n">
        <v>6</v>
      </c>
      <c r="D8" s="11" t="n">
        <v>10</v>
      </c>
      <c r="E8" s="11" t="n">
        <v>5</v>
      </c>
      <c r="F8" s="11" t="n">
        <v>5</v>
      </c>
      <c r="G8" s="27" t="n">
        <v>16</v>
      </c>
      <c r="H8" s="11" t="n">
        <v>2</v>
      </c>
      <c r="I8" s="11" t="n">
        <v>14</v>
      </c>
      <c r="J8" s="11" t="n">
        <v>3</v>
      </c>
      <c r="K8" s="11" t="n">
        <v>11</v>
      </c>
    </row>
    <row r="9">
      <c r="A9" s="25" t="inlineStr">
        <is>
          <t>California</t>
        </is>
      </c>
      <c r="B9" s="11" t="n">
        <v>29</v>
      </c>
      <c r="C9" s="11" t="n">
        <v>3</v>
      </c>
      <c r="D9" s="11" t="n">
        <v>26</v>
      </c>
      <c r="E9" s="11" t="n">
        <v>22</v>
      </c>
      <c r="F9" s="11" t="n">
        <v>4</v>
      </c>
      <c r="G9" s="27" t="n">
        <v>25</v>
      </c>
      <c r="H9" s="11" t="n">
        <v>2</v>
      </c>
      <c r="I9" s="11" t="n">
        <v>23</v>
      </c>
      <c r="J9" s="11" t="n">
        <v>18</v>
      </c>
      <c r="K9" s="11" t="n">
        <v>6</v>
      </c>
    </row>
    <row r="10">
      <c r="A10" s="25" t="inlineStr">
        <is>
          <t>Colorado</t>
        </is>
      </c>
      <c r="B10" s="11" t="n">
        <v>16</v>
      </c>
      <c r="C10" s="11" t="n">
        <v>3</v>
      </c>
      <c r="D10" s="11" t="n">
        <v>12</v>
      </c>
      <c r="E10" s="11" t="n">
        <v>4</v>
      </c>
      <c r="F10" s="11" t="n">
        <v>8</v>
      </c>
      <c r="G10" s="27" t="n">
        <v>17</v>
      </c>
      <c r="H10" s="11" t="n">
        <v>3</v>
      </c>
      <c r="I10" s="11" t="n">
        <v>13</v>
      </c>
      <c r="J10" s="11" t="n">
        <v>5</v>
      </c>
      <c r="K10" s="11" t="n">
        <v>9</v>
      </c>
    </row>
    <row r="11">
      <c r="A11" s="25" t="inlineStr">
        <is>
          <t>Connecticut</t>
        </is>
      </c>
      <c r="B11" s="11" t="n">
        <v>17</v>
      </c>
      <c r="C11" s="11" t="n">
        <v>3</v>
      </c>
      <c r="D11" s="11" t="n">
        <v>14</v>
      </c>
      <c r="E11" s="11" t="n">
        <v>4</v>
      </c>
      <c r="F11" s="11" t="n">
        <v>10</v>
      </c>
      <c r="G11" s="27" t="n">
        <v>16</v>
      </c>
      <c r="H11" s="11" t="n">
        <v>3</v>
      </c>
      <c r="I11" s="11" t="n">
        <v>13</v>
      </c>
      <c r="J11" s="11" t="n">
        <v>3</v>
      </c>
      <c r="K11" s="11" t="n">
        <v>9</v>
      </c>
    </row>
    <row r="12">
      <c r="A12" s="25" t="inlineStr">
        <is>
          <t>Delaware</t>
        </is>
      </c>
      <c r="B12" s="11" t="n">
        <v>18</v>
      </c>
      <c r="C12" s="11" t="n">
        <v>7</v>
      </c>
      <c r="D12" s="11" t="n">
        <v>11</v>
      </c>
      <c r="E12" s="11" t="n">
        <v>4</v>
      </c>
      <c r="F12" s="11" t="n">
        <v>7</v>
      </c>
      <c r="G12" s="27" t="n">
        <v>17</v>
      </c>
      <c r="H12" s="11" t="n">
        <v>5</v>
      </c>
      <c r="I12" s="11" t="n">
        <v>12</v>
      </c>
      <c r="J12" s="11" t="n">
        <v>1</v>
      </c>
      <c r="K12" s="11" t="n">
        <v>11</v>
      </c>
    </row>
    <row r="13">
      <c r="A13" s="25" t="inlineStr">
        <is>
          <t>Florida</t>
        </is>
      </c>
      <c r="B13" s="11" t="n">
        <v>19</v>
      </c>
      <c r="C13" s="11" t="n">
        <v>5</v>
      </c>
      <c r="D13" s="11" t="n">
        <v>14</v>
      </c>
      <c r="E13" s="11" t="n">
        <v>2</v>
      </c>
      <c r="F13" s="11" t="n">
        <v>12</v>
      </c>
      <c r="G13" s="27" t="n">
        <v>19</v>
      </c>
      <c r="H13" s="11" t="n">
        <v>4</v>
      </c>
      <c r="I13" s="11" t="n">
        <v>15</v>
      </c>
      <c r="J13" s="11" t="n">
        <v>1</v>
      </c>
      <c r="K13" s="11" t="n">
        <v>13</v>
      </c>
    </row>
    <row r="14">
      <c r="A14" s="25" t="inlineStr">
        <is>
          <t>Georgia</t>
        </is>
      </c>
      <c r="B14" s="11" t="n">
        <v>13</v>
      </c>
      <c r="C14" s="11" t="n">
        <v>7</v>
      </c>
      <c r="D14" s="11" t="n">
        <v>6</v>
      </c>
      <c r="E14" s="11" t="n">
        <v>3</v>
      </c>
      <c r="F14" s="11" t="n">
        <v>3</v>
      </c>
      <c r="G14" s="27" t="n">
        <v>13</v>
      </c>
      <c r="H14" s="11" t="n">
        <v>4</v>
      </c>
      <c r="I14" s="11" t="n">
        <v>9</v>
      </c>
      <c r="J14" s="11" t="n">
        <v>3</v>
      </c>
      <c r="K14" s="11" t="n">
        <v>6</v>
      </c>
    </row>
    <row r="15">
      <c r="A15" s="25" t="inlineStr">
        <is>
          <t>Hawaii</t>
        </is>
      </c>
      <c r="B15" s="11" t="n">
        <v>20</v>
      </c>
      <c r="C15" s="11" t="n">
        <v>3</v>
      </c>
      <c r="D15" s="11" t="n">
        <v>17</v>
      </c>
      <c r="E15" s="11" t="n">
        <v>7</v>
      </c>
      <c r="F15" s="11" t="n">
        <v>10</v>
      </c>
      <c r="G15" s="27" t="n">
        <v>18</v>
      </c>
      <c r="H15" s="11" t="n">
        <v>2</v>
      </c>
      <c r="I15" s="11" t="n">
        <v>16</v>
      </c>
      <c r="J15" s="11" t="n">
        <v>6</v>
      </c>
      <c r="K15" s="11" t="n">
        <v>10</v>
      </c>
    </row>
    <row r="16">
      <c r="A16" s="25" t="inlineStr">
        <is>
          <t>Idaho</t>
        </is>
      </c>
      <c r="B16" s="11" t="n">
        <v>16</v>
      </c>
      <c r="C16" s="11" t="n">
        <v>3</v>
      </c>
      <c r="D16" s="11" t="n">
        <v>12</v>
      </c>
      <c r="E16" s="11" t="n">
        <v>8</v>
      </c>
      <c r="F16" s="11" t="n">
        <v>5</v>
      </c>
      <c r="G16" s="27" t="n">
        <v>12</v>
      </c>
      <c r="H16" s="11" t="n">
        <v>2</v>
      </c>
      <c r="I16" s="11" t="n">
        <v>10</v>
      </c>
      <c r="J16" s="11" t="n">
        <v>4</v>
      </c>
      <c r="K16" s="11" t="n">
        <v>6</v>
      </c>
    </row>
    <row r="17">
      <c r="A17" s="25" t="inlineStr">
        <is>
          <t>Illinois</t>
        </is>
      </c>
      <c r="B17" s="11" t="n">
        <v>17</v>
      </c>
      <c r="C17" s="11" t="n">
        <v>5</v>
      </c>
      <c r="D17" s="11" t="n">
        <v>12</v>
      </c>
      <c r="E17" s="11" t="n">
        <v>3</v>
      </c>
      <c r="F17" s="11" t="n">
        <v>9</v>
      </c>
      <c r="G17" s="27" t="n">
        <v>16</v>
      </c>
      <c r="H17" s="11" t="n">
        <v>4</v>
      </c>
      <c r="I17" s="11" t="n">
        <v>13</v>
      </c>
      <c r="J17" s="11" t="n">
        <v>3</v>
      </c>
      <c r="K17" s="11" t="n">
        <v>10</v>
      </c>
    </row>
    <row r="18">
      <c r="A18" s="25" t="inlineStr">
        <is>
          <t>Indiana</t>
        </is>
      </c>
      <c r="B18" s="11" t="n">
        <v>17</v>
      </c>
      <c r="C18" s="11" t="n">
        <v>5</v>
      </c>
      <c r="D18" s="11" t="n">
        <v>12</v>
      </c>
      <c r="E18" s="11" t="n">
        <v>3</v>
      </c>
      <c r="F18" s="11" t="n">
        <v>9</v>
      </c>
      <c r="G18" s="27" t="n">
        <v>16</v>
      </c>
      <c r="H18" s="11" t="n">
        <v>5</v>
      </c>
      <c r="I18" s="11" t="n">
        <v>11</v>
      </c>
      <c r="J18" s="11" t="n">
        <v>3</v>
      </c>
      <c r="K18" s="11" t="n">
        <v>8</v>
      </c>
    </row>
    <row r="19">
      <c r="A19" s="25" t="inlineStr">
        <is>
          <t>Iowa</t>
        </is>
      </c>
      <c r="B19" s="11" t="n">
        <v>18</v>
      </c>
      <c r="C19" s="11" t="n">
        <v>5</v>
      </c>
      <c r="D19" s="11" t="n">
        <v>13</v>
      </c>
      <c r="E19" s="11" t="n">
        <v>3</v>
      </c>
      <c r="F19" s="11" t="n">
        <v>10</v>
      </c>
      <c r="G19" s="27" t="n">
        <v>16</v>
      </c>
      <c r="H19" s="11" t="n">
        <v>4</v>
      </c>
      <c r="I19" s="11" t="n">
        <v>12</v>
      </c>
      <c r="J19" s="11" t="n">
        <v>3</v>
      </c>
      <c r="K19" s="11" t="n">
        <v>9</v>
      </c>
    </row>
    <row r="20">
      <c r="A20" s="25" t="inlineStr">
        <is>
          <t>Kansas</t>
        </is>
      </c>
      <c r="B20" s="11" t="n">
        <v>16</v>
      </c>
      <c r="C20" s="11" t="n">
        <v>5</v>
      </c>
      <c r="D20" s="11" t="n">
        <v>11</v>
      </c>
      <c r="E20" s="11" t="n">
        <v>5</v>
      </c>
      <c r="F20" s="11" t="n">
        <v>6</v>
      </c>
      <c r="G20" s="27" t="n">
        <v>17</v>
      </c>
      <c r="H20" s="11" t="n">
        <v>5</v>
      </c>
      <c r="I20" s="11" t="n">
        <v>12</v>
      </c>
      <c r="J20" s="11" t="n">
        <v>5</v>
      </c>
      <c r="K20" s="11" t="n">
        <v>7</v>
      </c>
    </row>
    <row r="21">
      <c r="A21" s="25" t="inlineStr">
        <is>
          <t>Kentucky</t>
        </is>
      </c>
      <c r="B21" s="11" t="n">
        <v>14</v>
      </c>
      <c r="C21" s="11" t="n">
        <v>8</v>
      </c>
      <c r="D21" s="11" t="n">
        <v>6</v>
      </c>
      <c r="E21" s="11" t="n">
        <v>2</v>
      </c>
      <c r="F21" s="11" t="n">
        <v>4</v>
      </c>
      <c r="G21" s="27" t="n">
        <v>13</v>
      </c>
      <c r="H21" s="11" t="n">
        <v>7</v>
      </c>
      <c r="I21" s="11" t="n">
        <v>6</v>
      </c>
      <c r="J21" s="11" t="n">
        <v>2</v>
      </c>
      <c r="K21" s="11" t="n">
        <v>4</v>
      </c>
    </row>
    <row r="22">
      <c r="A22" s="25" t="inlineStr">
        <is>
          <t>Louisiana</t>
        </is>
      </c>
      <c r="B22" s="11" t="n">
        <v>14</v>
      </c>
      <c r="C22" s="11" t="n">
        <v>3</v>
      </c>
      <c r="D22" s="11" t="n">
        <v>12</v>
      </c>
      <c r="E22" s="11" t="n">
        <v>2</v>
      </c>
      <c r="F22" s="11" t="n">
        <v>10</v>
      </c>
      <c r="G22" s="27" t="n">
        <v>16</v>
      </c>
      <c r="H22" s="11" t="n">
        <v>2</v>
      </c>
      <c r="I22" s="11" t="n">
        <v>14</v>
      </c>
      <c r="J22" s="11" t="n">
        <v>2</v>
      </c>
      <c r="K22" s="11" t="n">
        <v>12</v>
      </c>
    </row>
    <row r="23">
      <c r="A23" s="25" t="inlineStr">
        <is>
          <t>Maine</t>
        </is>
      </c>
      <c r="B23" s="11" t="n">
        <v>18</v>
      </c>
      <c r="C23" s="11" t="n">
        <v>6</v>
      </c>
      <c r="D23" s="11" t="n">
        <v>12</v>
      </c>
      <c r="E23" s="11" t="n">
        <v>3</v>
      </c>
      <c r="F23" s="11" t="n">
        <v>8</v>
      </c>
      <c r="G23" s="27" t="n">
        <v>19</v>
      </c>
      <c r="H23" s="11" t="n">
        <v>4</v>
      </c>
      <c r="I23" s="11" t="n">
        <v>15</v>
      </c>
      <c r="J23" s="11" t="n">
        <v>4</v>
      </c>
      <c r="K23" s="11" t="n">
        <v>11</v>
      </c>
    </row>
    <row r="24">
      <c r="A24" s="25" t="inlineStr">
        <is>
          <t>Maryland</t>
        </is>
      </c>
      <c r="B24" s="11" t="n">
        <v>14</v>
      </c>
      <c r="C24" s="11" t="n">
        <v>8</v>
      </c>
      <c r="D24" s="11" t="n">
        <v>6</v>
      </c>
      <c r="E24" s="11" t="n">
        <v>1</v>
      </c>
      <c r="F24" s="11" t="n">
        <v>5</v>
      </c>
      <c r="G24" s="27" t="n">
        <v>14</v>
      </c>
      <c r="H24" s="11" t="n">
        <v>9</v>
      </c>
      <c r="I24" s="11" t="n">
        <v>6</v>
      </c>
      <c r="J24" s="11" t="n">
        <v>1</v>
      </c>
      <c r="K24" s="11" t="n">
        <v>4</v>
      </c>
    </row>
    <row r="25">
      <c r="A25" s="25" t="inlineStr">
        <is>
          <t>Massachusetts</t>
        </is>
      </c>
      <c r="B25" s="11" t="n">
        <v>21</v>
      </c>
      <c r="C25" s="11" t="n">
        <v>7</v>
      </c>
      <c r="D25" s="11" t="n">
        <v>14</v>
      </c>
      <c r="E25" s="11" t="n">
        <v>4</v>
      </c>
      <c r="F25" s="11" t="n">
        <v>10</v>
      </c>
      <c r="G25" s="27" t="n">
        <v>21</v>
      </c>
      <c r="H25" s="11" t="n">
        <v>5</v>
      </c>
      <c r="I25" s="11" t="n">
        <v>16</v>
      </c>
      <c r="J25" s="11" t="n">
        <v>4</v>
      </c>
      <c r="K25" s="11" t="n">
        <v>12</v>
      </c>
    </row>
    <row r="26">
      <c r="A26" s="25" t="inlineStr">
        <is>
          <t>Michigan</t>
        </is>
      </c>
      <c r="B26" s="11" t="n">
        <v>17</v>
      </c>
      <c r="C26" s="11" t="n">
        <v>6</v>
      </c>
      <c r="D26" s="11" t="n">
        <v>11</v>
      </c>
      <c r="E26" s="11" t="n">
        <v>3</v>
      </c>
      <c r="F26" s="11" t="n">
        <v>8</v>
      </c>
      <c r="G26" s="27" t="n">
        <v>15</v>
      </c>
      <c r="H26" s="11" t="n">
        <v>4</v>
      </c>
      <c r="I26" s="11" t="n">
        <v>11</v>
      </c>
      <c r="J26" s="11" t="n">
        <v>3</v>
      </c>
      <c r="K26" s="11" t="n">
        <v>8</v>
      </c>
    </row>
    <row r="27">
      <c r="A27" s="25" t="inlineStr">
        <is>
          <t>Minnesota</t>
        </is>
      </c>
      <c r="B27" s="11" t="n">
        <v>17</v>
      </c>
      <c r="C27" s="11" t="n">
        <v>4</v>
      </c>
      <c r="D27" s="11" t="n">
        <v>13</v>
      </c>
      <c r="E27" s="11" t="n">
        <v>6</v>
      </c>
      <c r="F27" s="11" t="n">
        <v>7</v>
      </c>
      <c r="G27" s="27" t="n">
        <v>17</v>
      </c>
      <c r="H27" s="11" t="n">
        <v>3</v>
      </c>
      <c r="I27" s="11" t="n">
        <v>14</v>
      </c>
      <c r="J27" s="11" t="n">
        <v>6</v>
      </c>
      <c r="K27" s="11" t="n">
        <v>8</v>
      </c>
    </row>
    <row r="28">
      <c r="A28" s="25" t="inlineStr">
        <is>
          <t>Mississippi</t>
        </is>
      </c>
      <c r="B28" s="11" t="n">
        <v>9</v>
      </c>
      <c r="C28" s="11" t="n">
        <v>3</v>
      </c>
      <c r="D28" s="11" t="n">
        <v>6</v>
      </c>
      <c r="E28" s="11" t="n">
        <v>2</v>
      </c>
      <c r="F28" s="11" t="n">
        <v>5</v>
      </c>
      <c r="G28" s="27" t="n">
        <v>10</v>
      </c>
      <c r="H28" s="11" t="n">
        <v>2</v>
      </c>
      <c r="I28" s="11" t="n">
        <v>8</v>
      </c>
      <c r="J28" s="11" t="n">
        <v>2</v>
      </c>
      <c r="K28" s="11" t="n">
        <v>6</v>
      </c>
    </row>
    <row r="29">
      <c r="A29" s="25" t="inlineStr">
        <is>
          <t>Missouri</t>
        </is>
      </c>
      <c r="B29" s="11" t="n">
        <v>15</v>
      </c>
      <c r="C29" s="11" t="n">
        <v>3</v>
      </c>
      <c r="D29" s="11" t="n">
        <v>11</v>
      </c>
      <c r="E29" s="11" t="n">
        <v>4</v>
      </c>
      <c r="F29" s="11" t="n">
        <v>8</v>
      </c>
      <c r="G29" s="27" t="n">
        <v>14</v>
      </c>
      <c r="H29" s="11" t="n">
        <v>3</v>
      </c>
      <c r="I29" s="11" t="n">
        <v>10</v>
      </c>
      <c r="J29" s="11" t="n">
        <v>3</v>
      </c>
      <c r="K29" s="11" t="n">
        <v>8</v>
      </c>
    </row>
    <row r="30">
      <c r="A30" s="25" t="inlineStr">
        <is>
          <t>Montana</t>
        </is>
      </c>
      <c r="B30" s="11" t="n">
        <v>16</v>
      </c>
      <c r="C30" s="11" t="n">
        <v>4</v>
      </c>
      <c r="D30" s="11" t="n">
        <v>12</v>
      </c>
      <c r="E30" s="11" t="n">
        <v>4</v>
      </c>
      <c r="F30" s="11" t="n">
        <v>7</v>
      </c>
      <c r="G30" s="27" t="n">
        <v>14</v>
      </c>
      <c r="H30" s="11" t="n">
        <v>4</v>
      </c>
      <c r="I30" s="11" t="n">
        <v>10</v>
      </c>
      <c r="J30" s="11" t="n">
        <v>4</v>
      </c>
      <c r="K30" s="11" t="n">
        <v>7</v>
      </c>
    </row>
    <row r="31">
      <c r="A31" s="25" t="inlineStr">
        <is>
          <t>Nebraska</t>
        </is>
      </c>
      <c r="B31" s="11" t="n">
        <v>15</v>
      </c>
      <c r="C31" s="11" t="n">
        <v>4</v>
      </c>
      <c r="D31" s="11" t="n">
        <v>11</v>
      </c>
      <c r="E31" s="11" t="n">
        <v>5</v>
      </c>
      <c r="F31" s="11" t="n">
        <v>6</v>
      </c>
      <c r="G31" s="27" t="n">
        <v>17</v>
      </c>
      <c r="H31" s="11" t="n">
        <v>6</v>
      </c>
      <c r="I31" s="11" t="n">
        <v>11</v>
      </c>
      <c r="J31" s="11" t="n">
        <v>4</v>
      </c>
      <c r="K31" s="11" t="n">
        <v>7</v>
      </c>
    </row>
    <row r="32">
      <c r="A32" s="25" t="inlineStr">
        <is>
          <t>Nevada</t>
        </is>
      </c>
      <c r="B32" s="11" t="n">
        <v>19</v>
      </c>
      <c r="C32" s="11" t="n">
        <v>6</v>
      </c>
      <c r="D32" s="11" t="n">
        <v>14</v>
      </c>
      <c r="E32" s="11" t="n">
        <v>9</v>
      </c>
      <c r="F32" s="11" t="n">
        <v>4</v>
      </c>
      <c r="G32" s="27" t="n">
        <v>17</v>
      </c>
      <c r="H32" s="11" t="n">
        <v>3</v>
      </c>
      <c r="I32" s="11" t="n">
        <v>14</v>
      </c>
      <c r="J32" s="11" t="n">
        <v>5</v>
      </c>
      <c r="K32" s="11" t="n">
        <v>9</v>
      </c>
    </row>
    <row r="33">
      <c r="A33" s="25" t="inlineStr">
        <is>
          <t>New Hampshire</t>
        </is>
      </c>
      <c r="B33" s="11" t="n">
        <v>19</v>
      </c>
      <c r="C33" s="11" t="n">
        <v>4</v>
      </c>
      <c r="D33" s="11" t="n">
        <v>15</v>
      </c>
      <c r="E33" s="11" t="n">
        <v>5</v>
      </c>
      <c r="F33" s="11" t="n">
        <v>10</v>
      </c>
      <c r="G33" s="27" t="n">
        <v>21</v>
      </c>
      <c r="H33" s="11" t="n">
        <v>4</v>
      </c>
      <c r="I33" s="11" t="n">
        <v>18</v>
      </c>
      <c r="J33" s="11" t="n">
        <v>5</v>
      </c>
      <c r="K33" s="11" t="n">
        <v>12</v>
      </c>
    </row>
    <row r="34">
      <c r="A34" s="25" t="inlineStr">
        <is>
          <t>New Jersey</t>
        </is>
      </c>
      <c r="B34" s="11" t="n">
        <v>18</v>
      </c>
      <c r="C34" s="11" t="n">
        <v>7</v>
      </c>
      <c r="D34" s="11" t="n">
        <v>11</v>
      </c>
      <c r="E34" s="11" t="n">
        <v>2</v>
      </c>
      <c r="F34" s="11" t="n">
        <v>9</v>
      </c>
      <c r="G34" s="27" t="n">
        <v>18</v>
      </c>
      <c r="H34" s="11" t="n">
        <v>7</v>
      </c>
      <c r="I34" s="11" t="n">
        <v>11</v>
      </c>
      <c r="J34" s="11" t="n">
        <v>1</v>
      </c>
      <c r="K34" s="11" t="n">
        <v>10</v>
      </c>
    </row>
    <row r="35">
      <c r="A35" s="25" t="inlineStr">
        <is>
          <t>New Mexico</t>
        </is>
      </c>
      <c r="B35" s="11" t="n">
        <v>29</v>
      </c>
      <c r="C35" s="11" t="n">
        <v>9</v>
      </c>
      <c r="D35" s="11" t="n">
        <v>20</v>
      </c>
      <c r="E35" s="11" t="n">
        <v>15</v>
      </c>
      <c r="F35" s="11" t="n">
        <v>5</v>
      </c>
      <c r="G35" s="27" t="n">
        <v>21</v>
      </c>
      <c r="H35" s="11" t="n">
        <v>6</v>
      </c>
      <c r="I35" s="11" t="n">
        <v>16</v>
      </c>
      <c r="J35" s="11" t="n">
        <v>9</v>
      </c>
      <c r="K35" s="11" t="n">
        <v>7</v>
      </c>
    </row>
    <row r="36">
      <c r="A36" s="25" t="inlineStr">
        <is>
          <t>New York</t>
        </is>
      </c>
      <c r="B36" s="11" t="n">
        <v>18</v>
      </c>
      <c r="C36" s="11" t="n">
        <v>6</v>
      </c>
      <c r="D36" s="11" t="n">
        <v>11</v>
      </c>
      <c r="E36" s="11" t="n">
        <v>1</v>
      </c>
      <c r="F36" s="11" t="n">
        <v>10</v>
      </c>
      <c r="G36" s="27" t="n">
        <v>20</v>
      </c>
      <c r="H36" s="11" t="n">
        <v>7</v>
      </c>
      <c r="I36" s="11" t="n">
        <v>13</v>
      </c>
      <c r="J36" s="11" t="n">
        <v>1</v>
      </c>
      <c r="K36" s="11" t="n">
        <v>12</v>
      </c>
    </row>
    <row r="37">
      <c r="A37" s="25" t="inlineStr">
        <is>
          <t>North Carolina</t>
        </is>
      </c>
      <c r="B37" s="11" t="n">
        <v>18</v>
      </c>
      <c r="C37" s="11" t="n">
        <v>4</v>
      </c>
      <c r="D37" s="11" t="n">
        <v>15</v>
      </c>
      <c r="E37" s="11" t="n">
        <v>3</v>
      </c>
      <c r="F37" s="11" t="n">
        <v>12</v>
      </c>
      <c r="G37" s="27" t="n">
        <v>17</v>
      </c>
      <c r="H37" s="11" t="n">
        <v>2</v>
      </c>
      <c r="I37" s="11" t="n">
        <v>15</v>
      </c>
      <c r="J37" s="11" t="n">
        <v>3</v>
      </c>
      <c r="K37" s="11" t="n">
        <v>12</v>
      </c>
    </row>
    <row r="38">
      <c r="A38" s="25" t="inlineStr">
        <is>
          <t>North Dakota</t>
        </is>
      </c>
      <c r="B38" s="11" t="n">
        <v>15</v>
      </c>
      <c r="C38" s="11" t="n">
        <v>9</v>
      </c>
      <c r="D38" s="11" t="n">
        <v>6</v>
      </c>
      <c r="E38" s="11" t="n">
        <v>3</v>
      </c>
      <c r="F38" s="11" t="n">
        <v>3</v>
      </c>
      <c r="G38" s="27" t="n">
        <v>16</v>
      </c>
      <c r="H38" s="11" t="n">
        <v>8</v>
      </c>
      <c r="I38" s="11" t="n">
        <v>8</v>
      </c>
      <c r="J38" s="11" t="n">
        <v>4</v>
      </c>
      <c r="K38" s="11" t="n">
        <v>4</v>
      </c>
    </row>
    <row r="39">
      <c r="A39" s="25" t="inlineStr">
        <is>
          <t>Ohio</t>
        </is>
      </c>
      <c r="B39" s="11" t="n">
        <v>18</v>
      </c>
      <c r="C39" s="11" t="n">
        <v>9</v>
      </c>
      <c r="D39" s="11" t="n">
        <v>9</v>
      </c>
      <c r="E39" s="11" t="n">
        <v>2</v>
      </c>
      <c r="F39" s="11" t="n">
        <v>7</v>
      </c>
      <c r="G39" s="27" t="n">
        <v>15</v>
      </c>
      <c r="H39" s="11" t="n">
        <v>7</v>
      </c>
      <c r="I39" s="11" t="n">
        <v>9</v>
      </c>
      <c r="J39" s="11" t="n">
        <v>2</v>
      </c>
      <c r="K39" s="11" t="n">
        <v>7</v>
      </c>
    </row>
    <row r="40">
      <c r="A40" s="25" t="inlineStr">
        <is>
          <t>Oklahoma</t>
        </is>
      </c>
      <c r="B40" s="11" t="n">
        <v>18</v>
      </c>
      <c r="C40" s="11" t="n">
        <v>7</v>
      </c>
      <c r="D40" s="11" t="n">
        <v>11</v>
      </c>
      <c r="E40" s="11" t="n">
        <v>6</v>
      </c>
      <c r="F40" s="11" t="n">
        <v>6</v>
      </c>
      <c r="G40" s="27" t="n">
        <v>18</v>
      </c>
      <c r="H40" s="11" t="n">
        <v>5</v>
      </c>
      <c r="I40" s="11" t="n">
        <v>13</v>
      </c>
      <c r="J40" s="11" t="n">
        <v>5</v>
      </c>
      <c r="K40" s="11" t="n">
        <v>8</v>
      </c>
    </row>
    <row r="41">
      <c r="A41" s="25" t="inlineStr">
        <is>
          <t>Oregon</t>
        </is>
      </c>
      <c r="B41" s="11" t="n">
        <v>18</v>
      </c>
      <c r="C41" s="11" t="n">
        <v>3</v>
      </c>
      <c r="D41" s="11" t="n">
        <v>15</v>
      </c>
      <c r="E41" s="11" t="n">
        <v>9</v>
      </c>
      <c r="F41" s="11" t="n">
        <v>6</v>
      </c>
      <c r="G41" s="27" t="n">
        <v>18</v>
      </c>
      <c r="H41" s="11" t="n">
        <v>3</v>
      </c>
      <c r="I41" s="11" t="n">
        <v>15</v>
      </c>
      <c r="J41" s="11" t="n">
        <v>8</v>
      </c>
      <c r="K41" s="11" t="n">
        <v>7</v>
      </c>
    </row>
    <row r="42">
      <c r="A42" s="25" t="inlineStr">
        <is>
          <t>Pennsylvania</t>
        </is>
      </c>
      <c r="B42" s="11" t="n">
        <v>19</v>
      </c>
      <c r="C42" s="11" t="n">
        <v>5</v>
      </c>
      <c r="D42" s="11" t="n">
        <v>13</v>
      </c>
      <c r="E42" s="11" t="n">
        <v>4</v>
      </c>
      <c r="F42" s="11" t="n">
        <v>10</v>
      </c>
      <c r="G42" s="27" t="n">
        <v>19</v>
      </c>
      <c r="H42" s="11" t="n">
        <v>3</v>
      </c>
      <c r="I42" s="11" t="n">
        <v>16</v>
      </c>
      <c r="J42" s="11" t="n">
        <v>3</v>
      </c>
      <c r="K42" s="11" t="n">
        <v>12</v>
      </c>
    </row>
    <row r="43">
      <c r="A43" s="25" t="inlineStr">
        <is>
          <t>Rhode Island</t>
        </is>
      </c>
      <c r="B43" s="11" t="n">
        <v>21</v>
      </c>
      <c r="C43" s="11" t="n">
        <v>4</v>
      </c>
      <c r="D43" s="11" t="n">
        <v>18</v>
      </c>
      <c r="E43" s="11" t="n">
        <v>6</v>
      </c>
      <c r="F43" s="11" t="n">
        <v>12</v>
      </c>
      <c r="G43" s="27" t="n">
        <v>21</v>
      </c>
      <c r="H43" s="11" t="n">
        <v>3</v>
      </c>
      <c r="I43" s="11" t="n">
        <v>18</v>
      </c>
      <c r="J43" s="11" t="n">
        <v>5</v>
      </c>
      <c r="K43" s="11" t="n">
        <v>13</v>
      </c>
    </row>
    <row r="44">
      <c r="A44" s="25" t="inlineStr">
        <is>
          <t>South Carolina</t>
        </is>
      </c>
      <c r="B44" s="11" t="n">
        <v>16</v>
      </c>
      <c r="C44" s="11" t="n">
        <v>7</v>
      </c>
      <c r="D44" s="11" t="n">
        <v>9</v>
      </c>
      <c r="E44" s="11" t="n">
        <v>4</v>
      </c>
      <c r="F44" s="11" t="n">
        <v>4</v>
      </c>
      <c r="G44" s="27" t="n">
        <v>16</v>
      </c>
      <c r="H44" s="11" t="n">
        <v>6</v>
      </c>
      <c r="I44" s="11" t="n">
        <v>10</v>
      </c>
      <c r="J44" s="11" t="n">
        <v>5</v>
      </c>
      <c r="K44" s="11" t="n">
        <v>5</v>
      </c>
    </row>
    <row r="45">
      <c r="A45" s="25" t="inlineStr">
        <is>
          <t>South Dakota</t>
        </is>
      </c>
      <c r="B45" s="11" t="n">
        <v>12</v>
      </c>
      <c r="C45" s="11" t="n">
        <v>6</v>
      </c>
      <c r="D45" s="11" t="n">
        <v>6</v>
      </c>
      <c r="E45" s="11" t="n">
        <v>3</v>
      </c>
      <c r="F45" s="11" t="n">
        <v>4</v>
      </c>
      <c r="G45" s="27" t="n">
        <v>12</v>
      </c>
      <c r="H45" s="11" t="n">
        <v>4</v>
      </c>
      <c r="I45" s="11" t="n">
        <v>7</v>
      </c>
      <c r="J45" s="11" t="n">
        <v>4</v>
      </c>
      <c r="K45" s="11" t="n">
        <v>4</v>
      </c>
    </row>
    <row r="46">
      <c r="A46" s="25" t="inlineStr">
        <is>
          <t>Tennessee</t>
        </is>
      </c>
      <c r="B46" s="11" t="n">
        <v>14</v>
      </c>
      <c r="C46" s="11" t="n">
        <v>8</v>
      </c>
      <c r="D46" s="11" t="n">
        <v>6</v>
      </c>
      <c r="E46" s="11" t="n">
        <v>4</v>
      </c>
      <c r="F46" s="11" t="n">
        <v>2</v>
      </c>
      <c r="G46" s="27" t="n">
        <v>12</v>
      </c>
      <c r="H46" s="11" t="n">
        <v>7</v>
      </c>
      <c r="I46" s="11" t="n">
        <v>5</v>
      </c>
      <c r="J46" s="11" t="n">
        <v>2</v>
      </c>
      <c r="K46" s="11" t="n">
        <v>3</v>
      </c>
    </row>
    <row r="47">
      <c r="A47" s="25" t="inlineStr">
        <is>
          <t>Texas</t>
        </is>
      </c>
      <c r="B47" s="11" t="n">
        <v>19</v>
      </c>
      <c r="C47" s="11" t="n">
        <v>7</v>
      </c>
      <c r="D47" s="11" t="n">
        <v>12</v>
      </c>
      <c r="E47" s="11" t="n">
        <v>8</v>
      </c>
      <c r="F47" s="11" t="n">
        <v>4</v>
      </c>
      <c r="G47" s="27" t="n">
        <v>17</v>
      </c>
      <c r="H47" s="11" t="n">
        <v>5</v>
      </c>
      <c r="I47" s="11" t="n">
        <v>12</v>
      </c>
      <c r="J47" s="11" t="n">
        <v>8</v>
      </c>
      <c r="K47" s="11" t="n">
        <v>4</v>
      </c>
    </row>
    <row r="48">
      <c r="A48" s="25" t="inlineStr">
        <is>
          <t>Utah</t>
        </is>
      </c>
      <c r="B48" s="11" t="n">
        <v>17</v>
      </c>
      <c r="C48" s="11" t="n">
        <v>5</v>
      </c>
      <c r="D48" s="11" t="n">
        <v>13</v>
      </c>
      <c r="E48" s="11" t="n">
        <v>8</v>
      </c>
      <c r="F48" s="11" t="n">
        <v>5</v>
      </c>
      <c r="G48" s="27" t="n">
        <v>14</v>
      </c>
      <c r="H48" s="11" t="n">
        <v>5</v>
      </c>
      <c r="I48" s="11" t="n">
        <v>9</v>
      </c>
      <c r="J48" s="11" t="n">
        <v>5</v>
      </c>
      <c r="K48" s="11" t="n">
        <v>5</v>
      </c>
    </row>
    <row r="49">
      <c r="A49" s="25" t="inlineStr">
        <is>
          <t>Vermont</t>
        </is>
      </c>
      <c r="B49" s="11" t="n">
        <v>21</v>
      </c>
      <c r="C49" s="11" t="n">
        <v>5</v>
      </c>
      <c r="D49" s="11" t="n">
        <v>16</v>
      </c>
      <c r="E49" s="11" t="n">
        <v>6</v>
      </c>
      <c r="F49" s="11" t="n">
        <v>10</v>
      </c>
      <c r="G49" s="27" t="n">
        <v>21</v>
      </c>
      <c r="H49" s="11" t="n">
        <v>3</v>
      </c>
      <c r="I49" s="11" t="n">
        <v>18</v>
      </c>
      <c r="J49" s="11" t="n">
        <v>6</v>
      </c>
      <c r="K49" s="11" t="n">
        <v>11</v>
      </c>
    </row>
    <row r="50">
      <c r="A50" s="25" t="inlineStr">
        <is>
          <t>Virginia</t>
        </is>
      </c>
      <c r="B50" s="11" t="n">
        <v>18</v>
      </c>
      <c r="C50" s="11" t="n">
        <v>8</v>
      </c>
      <c r="D50" s="11" t="n">
        <v>10</v>
      </c>
      <c r="E50" s="11" t="n">
        <v>4</v>
      </c>
      <c r="F50" s="11" t="n">
        <v>5</v>
      </c>
      <c r="G50" s="27" t="n">
        <v>17</v>
      </c>
      <c r="H50" s="11" t="n">
        <v>4</v>
      </c>
      <c r="I50" s="11" t="n">
        <v>13</v>
      </c>
      <c r="J50" s="11" t="n">
        <v>4</v>
      </c>
      <c r="K50" s="11" t="n">
        <v>8</v>
      </c>
    </row>
    <row r="51">
      <c r="A51" s="25" t="inlineStr">
        <is>
          <t>Washington</t>
        </is>
      </c>
      <c r="B51" s="11" t="n">
        <v>16</v>
      </c>
      <c r="C51" s="11" t="n">
        <v>5</v>
      </c>
      <c r="D51" s="11" t="n">
        <v>11</v>
      </c>
      <c r="E51" s="11" t="n">
        <v>5</v>
      </c>
      <c r="F51" s="11" t="n">
        <v>6</v>
      </c>
      <c r="G51" s="27" t="n">
        <v>14</v>
      </c>
      <c r="H51" s="11" t="n">
        <v>3</v>
      </c>
      <c r="I51" s="11" t="n">
        <v>11</v>
      </c>
      <c r="J51" s="11" t="n">
        <v>4</v>
      </c>
      <c r="K51" s="11" t="n">
        <v>7</v>
      </c>
    </row>
    <row r="52">
      <c r="A52" s="25" t="inlineStr">
        <is>
          <t>West Virginia</t>
        </is>
      </c>
      <c r="B52" s="11" t="n">
        <v>16</v>
      </c>
      <c r="C52" s="11" t="n">
        <v>2</v>
      </c>
      <c r="D52" s="11" t="n">
        <v>14</v>
      </c>
      <c r="E52" s="11" t="n">
        <v>8</v>
      </c>
      <c r="F52" s="11" t="n">
        <v>6</v>
      </c>
      <c r="G52" s="27" t="n">
        <v>15</v>
      </c>
      <c r="H52" s="11" t="n">
        <v>2</v>
      </c>
      <c r="I52" s="11" t="n">
        <v>13</v>
      </c>
      <c r="J52" s="11" t="n">
        <v>6</v>
      </c>
      <c r="K52" s="11" t="n">
        <v>7</v>
      </c>
    </row>
    <row r="53">
      <c r="A53" s="25" t="inlineStr">
        <is>
          <t>Wisconsin</t>
        </is>
      </c>
      <c r="B53" s="11" t="n">
        <v>18</v>
      </c>
      <c r="C53" s="11" t="n">
        <v>7</v>
      </c>
      <c r="D53" s="11" t="n">
        <v>11</v>
      </c>
      <c r="E53" s="11" t="n">
        <v>3</v>
      </c>
      <c r="F53" s="11" t="n">
        <v>9</v>
      </c>
      <c r="G53" s="27" t="n">
        <v>18</v>
      </c>
      <c r="H53" s="11" t="n">
        <v>5</v>
      </c>
      <c r="I53" s="11" t="n">
        <v>13</v>
      </c>
      <c r="J53" s="11" t="n">
        <v>3</v>
      </c>
      <c r="K53" s="11" t="n">
        <v>10</v>
      </c>
    </row>
    <row r="54">
      <c r="A54" s="25" t="inlineStr">
        <is>
          <t>Wyoming</t>
        </is>
      </c>
      <c r="B54" s="11" t="n">
        <v>16</v>
      </c>
      <c r="C54" s="11" t="n">
        <v>4</v>
      </c>
      <c r="D54" s="11" t="n">
        <v>13</v>
      </c>
      <c r="E54" s="11" t="n">
        <v>5</v>
      </c>
      <c r="F54" s="11" t="n">
        <v>8</v>
      </c>
      <c r="G54" s="27" t="n">
        <v>15</v>
      </c>
      <c r="H54" s="11" t="n">
        <v>3</v>
      </c>
      <c r="I54" s="11" t="n">
        <v>12</v>
      </c>
      <c r="J54" s="11" t="n">
        <v>3</v>
      </c>
      <c r="K54" s="11" t="n">
        <v>9</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21</v>
      </c>
      <c r="C56" s="11" t="n">
        <v>13</v>
      </c>
      <c r="D56" s="11" t="n">
        <v>8</v>
      </c>
      <c r="E56" s="11" t="n">
        <v>3</v>
      </c>
      <c r="F56" s="11" t="n">
        <v>5</v>
      </c>
      <c r="G56" s="27" t="n">
        <v>20</v>
      </c>
      <c r="H56" s="11" t="n">
        <v>12</v>
      </c>
      <c r="I56" s="11" t="n">
        <v>8</v>
      </c>
      <c r="J56" s="11" t="n">
        <v>2</v>
      </c>
      <c r="K56" s="11" t="n">
        <v>6</v>
      </c>
    </row>
    <row r="57">
      <c r="A57" s="28" t="inlineStr">
        <is>
          <t>DoDEA¹</t>
        </is>
      </c>
      <c r="B57" s="15" t="n">
        <v>11</v>
      </c>
      <c r="C57" s="15" t="n">
        <v>3</v>
      </c>
      <c r="D57" s="15" t="n">
        <v>7</v>
      </c>
      <c r="E57" s="15" t="n">
        <v>2</v>
      </c>
      <c r="F57" s="15" t="n">
        <v>5</v>
      </c>
      <c r="G57" s="32" t="n">
        <v>13</v>
      </c>
      <c r="H57" s="15" t="n">
        <v>4</v>
      </c>
      <c r="I57" s="15" t="n">
        <v>9</v>
      </c>
      <c r="J57" s="15" t="n">
        <v>3</v>
      </c>
      <c r="K57" s="15" t="n">
        <v>6</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29.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18</v>
      </c>
      <c r="C4" s="11" t="n">
        <v>3</v>
      </c>
      <c r="D4" s="11" t="n">
        <v>14</v>
      </c>
      <c r="E4" s="11" t="n">
        <v>5</v>
      </c>
      <c r="F4" s="11" t="n">
        <v>9</v>
      </c>
      <c r="G4" s="27" t="n">
        <v>17</v>
      </c>
      <c r="H4" s="11" t="n">
        <v>2</v>
      </c>
      <c r="I4" s="11" t="n">
        <v>15</v>
      </c>
      <c r="J4" s="11" t="n">
        <v>4</v>
      </c>
      <c r="K4" s="11" t="n">
        <v>11</v>
      </c>
    </row>
    <row r="5">
      <c r="A5" s="25" t="inlineStr">
        <is>
          <t>Alabama</t>
        </is>
      </c>
      <c r="B5" s="11" t="n">
        <v>12</v>
      </c>
      <c r="C5" s="11" t="n">
        <v>2</v>
      </c>
      <c r="D5" s="11" t="n">
        <v>10</v>
      </c>
      <c r="E5" s="11" t="n">
        <v>6</v>
      </c>
      <c r="F5" s="11" t="n">
        <v>4</v>
      </c>
      <c r="G5" s="27" t="n">
        <v>11</v>
      </c>
      <c r="H5" s="11" t="n">
        <v>1</v>
      </c>
      <c r="I5" s="11" t="n">
        <v>10</v>
      </c>
      <c r="J5" s="11" t="n">
        <v>5</v>
      </c>
      <c r="K5" s="11" t="n">
        <v>5</v>
      </c>
    </row>
    <row r="6">
      <c r="A6" s="25" t="inlineStr">
        <is>
          <t>Alaska</t>
        </is>
      </c>
      <c r="B6" s="11" t="n">
        <v>21</v>
      </c>
      <c r="C6" s="11" t="n">
        <v>2</v>
      </c>
      <c r="D6" s="11" t="n">
        <v>20</v>
      </c>
      <c r="E6" s="11" t="n">
        <v>4</v>
      </c>
      <c r="F6" s="11" t="n">
        <v>16</v>
      </c>
      <c r="G6" s="27" t="n">
        <v>23</v>
      </c>
      <c r="H6" s="11" t="n">
        <v>1</v>
      </c>
      <c r="I6" s="11" t="n">
        <v>22</v>
      </c>
      <c r="J6" s="11" t="n">
        <v>3</v>
      </c>
      <c r="K6" s="11" t="n">
        <v>18</v>
      </c>
    </row>
    <row r="7">
      <c r="A7" s="25" t="inlineStr">
        <is>
          <t>Arizona</t>
        </is>
      </c>
      <c r="B7" s="11" t="n">
        <v>12</v>
      </c>
      <c r="C7" s="11" t="n">
        <v>1</v>
      </c>
      <c r="D7" s="11" t="n">
        <v>11</v>
      </c>
      <c r="E7" s="11" t="n">
        <v>2</v>
      </c>
      <c r="F7" s="11" t="n">
        <v>8</v>
      </c>
      <c r="G7" s="27" t="n">
        <v>13</v>
      </c>
      <c r="H7" s="11" t="n">
        <v>1</v>
      </c>
      <c r="I7" s="11" t="n">
        <v>12</v>
      </c>
      <c r="J7" s="11" t="n">
        <v>2</v>
      </c>
      <c r="K7" s="11" t="n">
        <v>10</v>
      </c>
    </row>
    <row r="8">
      <c r="A8" s="25" t="inlineStr">
        <is>
          <t>Arkansas</t>
        </is>
      </c>
      <c r="B8" s="11" t="n">
        <v>16</v>
      </c>
      <c r="C8" s="11" t="n">
        <v>1</v>
      </c>
      <c r="D8" s="11" t="n">
        <v>14</v>
      </c>
      <c r="E8" s="11" t="n">
        <v>3</v>
      </c>
      <c r="F8" s="11" t="n">
        <v>11</v>
      </c>
      <c r="G8" s="27" t="n">
        <v>19</v>
      </c>
      <c r="H8" s="11" t="n">
        <v>2</v>
      </c>
      <c r="I8" s="11" t="n">
        <v>17</v>
      </c>
      <c r="J8" s="11" t="n">
        <v>3</v>
      </c>
      <c r="K8" s="11" t="n">
        <v>13</v>
      </c>
    </row>
    <row r="9">
      <c r="A9" s="25" t="inlineStr">
        <is>
          <t>California</t>
        </is>
      </c>
      <c r="B9" s="11" t="n">
        <v>23</v>
      </c>
      <c r="C9" s="11" t="n">
        <v>2</v>
      </c>
      <c r="D9" s="11" t="n">
        <v>21</v>
      </c>
      <c r="E9" s="11" t="n">
        <v>15</v>
      </c>
      <c r="F9" s="11" t="n">
        <v>6</v>
      </c>
      <c r="G9" s="27" t="n">
        <v>19</v>
      </c>
      <c r="H9" s="11" t="n">
        <v>3</v>
      </c>
      <c r="I9" s="11" t="n">
        <v>17</v>
      </c>
      <c r="J9" s="11" t="n">
        <v>10</v>
      </c>
      <c r="K9" s="11" t="n">
        <v>7</v>
      </c>
    </row>
    <row r="10">
      <c r="A10" s="25" t="inlineStr">
        <is>
          <t>Colorado</t>
        </is>
      </c>
      <c r="B10" s="11" t="n">
        <v>16</v>
      </c>
      <c r="C10" s="11" t="n">
        <v>2</v>
      </c>
      <c r="D10" s="11" t="n">
        <v>14</v>
      </c>
      <c r="E10" s="11" t="n">
        <v>4</v>
      </c>
      <c r="F10" s="11" t="n">
        <v>10</v>
      </c>
      <c r="G10" s="27" t="n">
        <v>18</v>
      </c>
      <c r="H10" s="11" t="n">
        <v>1</v>
      </c>
      <c r="I10" s="11" t="n">
        <v>16</v>
      </c>
      <c r="J10" s="11" t="n">
        <v>6</v>
      </c>
      <c r="K10" s="11" t="n">
        <v>11</v>
      </c>
    </row>
    <row r="11">
      <c r="A11" s="25" t="inlineStr">
        <is>
          <t>Connecticut</t>
        </is>
      </c>
      <c r="B11" s="11" t="n">
        <v>16</v>
      </c>
      <c r="C11" s="11" t="n">
        <v>2</v>
      </c>
      <c r="D11" s="11" t="n">
        <v>14</v>
      </c>
      <c r="E11" s="11" t="n">
        <v>2</v>
      </c>
      <c r="F11" s="11" t="n">
        <v>12</v>
      </c>
      <c r="G11" s="27" t="n">
        <v>18</v>
      </c>
      <c r="H11" s="11" t="n">
        <v>2</v>
      </c>
      <c r="I11" s="11" t="n">
        <v>16</v>
      </c>
      <c r="J11" s="11" t="n">
        <v>2</v>
      </c>
      <c r="K11" s="11" t="n">
        <v>14</v>
      </c>
    </row>
    <row r="12">
      <c r="A12" s="25" t="inlineStr">
        <is>
          <t>Delaware</t>
        </is>
      </c>
      <c r="B12" s="11" t="n">
        <v>16</v>
      </c>
      <c r="C12" s="11" t="n">
        <v>5</v>
      </c>
      <c r="D12" s="11" t="n">
        <v>11</v>
      </c>
      <c r="E12" s="11" t="n">
        <v>2</v>
      </c>
      <c r="F12" s="11" t="n">
        <v>9</v>
      </c>
      <c r="G12" s="27" t="n">
        <v>17</v>
      </c>
      <c r="H12" s="11" t="n">
        <v>3</v>
      </c>
      <c r="I12" s="11" t="n">
        <v>14</v>
      </c>
      <c r="J12" s="11" t="n">
        <v>1</v>
      </c>
      <c r="K12" s="11" t="n">
        <v>12</v>
      </c>
    </row>
    <row r="13">
      <c r="A13" s="25" t="inlineStr">
        <is>
          <t>Florida</t>
        </is>
      </c>
      <c r="B13" s="11" t="n">
        <v>19</v>
      </c>
      <c r="C13" s="11" t="n">
        <v>2</v>
      </c>
      <c r="D13" s="11" t="n">
        <v>16</v>
      </c>
      <c r="E13" s="11" t="n">
        <v>1</v>
      </c>
      <c r="F13" s="11" t="n">
        <v>15</v>
      </c>
      <c r="G13" s="27" t="n">
        <v>18</v>
      </c>
      <c r="H13" s="11" t="n">
        <v>2</v>
      </c>
      <c r="I13" s="11" t="n">
        <v>16</v>
      </c>
      <c r="J13" s="11" t="n">
        <v>1</v>
      </c>
      <c r="K13" s="11" t="n">
        <v>15</v>
      </c>
    </row>
    <row r="14">
      <c r="A14" s="25" t="inlineStr">
        <is>
          <t>Georgia</t>
        </is>
      </c>
      <c r="B14" s="11" t="n">
        <v>12</v>
      </c>
      <c r="C14" s="11" t="n">
        <v>4</v>
      </c>
      <c r="D14" s="11" t="n">
        <v>8</v>
      </c>
      <c r="E14" s="11" t="n">
        <v>1</v>
      </c>
      <c r="F14" s="11" t="n">
        <v>6</v>
      </c>
      <c r="G14" s="27" t="n">
        <v>13</v>
      </c>
      <c r="H14" s="11" t="n">
        <v>4</v>
      </c>
      <c r="I14" s="11" t="n">
        <v>10</v>
      </c>
      <c r="J14" s="11" t="n">
        <v>1</v>
      </c>
      <c r="K14" s="11" t="n">
        <v>8</v>
      </c>
    </row>
    <row r="15">
      <c r="A15" s="25" t="inlineStr">
        <is>
          <t>Hawaii</t>
        </is>
      </c>
      <c r="B15" s="11" t="n">
        <v>20</v>
      </c>
      <c r="C15" s="11" t="n">
        <v>2</v>
      </c>
      <c r="D15" s="11" t="n">
        <v>18</v>
      </c>
      <c r="E15" s="11" t="n">
        <v>8</v>
      </c>
      <c r="F15" s="11" t="n">
        <v>10</v>
      </c>
      <c r="G15" s="27" t="n">
        <v>21</v>
      </c>
      <c r="H15" s="11" t="n">
        <v>2</v>
      </c>
      <c r="I15" s="11" t="n">
        <v>19</v>
      </c>
      <c r="J15" s="11" t="n">
        <v>7</v>
      </c>
      <c r="K15" s="11" t="n">
        <v>12</v>
      </c>
    </row>
    <row r="16">
      <c r="A16" s="25" t="inlineStr">
        <is>
          <t>Idaho</t>
        </is>
      </c>
      <c r="B16" s="11" t="n">
        <v>12</v>
      </c>
      <c r="C16" s="11" t="n">
        <v>2</v>
      </c>
      <c r="D16" s="11" t="n">
        <v>10</v>
      </c>
      <c r="E16" s="11" t="n">
        <v>4</v>
      </c>
      <c r="F16" s="11" t="n">
        <v>6</v>
      </c>
      <c r="G16" s="27" t="n">
        <v>12</v>
      </c>
      <c r="H16" s="11" t="n">
        <v>2</v>
      </c>
      <c r="I16" s="11" t="n">
        <v>10</v>
      </c>
      <c r="J16" s="11" t="n">
        <v>2</v>
      </c>
      <c r="K16" s="11" t="n">
        <v>8</v>
      </c>
    </row>
    <row r="17">
      <c r="A17" s="25" t="inlineStr">
        <is>
          <t>Illinois</t>
        </is>
      </c>
      <c r="B17" s="11" t="n">
        <v>17</v>
      </c>
      <c r="C17" s="11" t="n">
        <v>2</v>
      </c>
      <c r="D17" s="11" t="n">
        <v>15</v>
      </c>
      <c r="E17" s="11" t="n">
        <v>3</v>
      </c>
      <c r="F17" s="11" t="n">
        <v>12</v>
      </c>
      <c r="G17" s="27" t="n">
        <v>17</v>
      </c>
      <c r="H17" s="11" t="n">
        <v>1</v>
      </c>
      <c r="I17" s="11" t="n">
        <v>15</v>
      </c>
      <c r="J17" s="11" t="n">
        <v>2</v>
      </c>
      <c r="K17" s="11" t="n">
        <v>13</v>
      </c>
    </row>
    <row r="18">
      <c r="A18" s="25" t="inlineStr">
        <is>
          <t>Indiana</t>
        </is>
      </c>
      <c r="B18" s="11" t="n">
        <v>17</v>
      </c>
      <c r="C18" s="11" t="n">
        <v>2</v>
      </c>
      <c r="D18" s="11" t="n">
        <v>15</v>
      </c>
      <c r="E18" s="11" t="n">
        <v>2</v>
      </c>
      <c r="F18" s="11" t="n">
        <v>13</v>
      </c>
      <c r="G18" s="27" t="n">
        <v>18</v>
      </c>
      <c r="H18" s="11" t="n">
        <v>2</v>
      </c>
      <c r="I18" s="11" t="n">
        <v>16</v>
      </c>
      <c r="J18" s="11" t="n">
        <v>2</v>
      </c>
      <c r="K18" s="11" t="n">
        <v>14</v>
      </c>
    </row>
    <row r="19">
      <c r="A19" s="25" t="inlineStr">
        <is>
          <t>Iowa</t>
        </is>
      </c>
      <c r="B19" s="11" t="n">
        <v>17</v>
      </c>
      <c r="C19" s="11" t="n">
        <v>1</v>
      </c>
      <c r="D19" s="11" t="n">
        <v>16</v>
      </c>
      <c r="E19" s="11" t="n">
        <v>3</v>
      </c>
      <c r="F19" s="11" t="n">
        <v>14</v>
      </c>
      <c r="G19" s="27" t="n">
        <v>15</v>
      </c>
      <c r="H19" s="11" t="n">
        <v>1</v>
      </c>
      <c r="I19" s="11" t="n">
        <v>14</v>
      </c>
      <c r="J19" s="11" t="n">
        <v>2</v>
      </c>
      <c r="K19" s="11" t="n">
        <v>12</v>
      </c>
    </row>
    <row r="20">
      <c r="A20" s="25" t="inlineStr">
        <is>
          <t>Kansas</t>
        </is>
      </c>
      <c r="B20" s="11" t="n">
        <v>18</v>
      </c>
      <c r="C20" s="11" t="n">
        <v>2</v>
      </c>
      <c r="D20" s="11" t="n">
        <v>16</v>
      </c>
      <c r="E20" s="11" t="n">
        <v>7</v>
      </c>
      <c r="F20" s="11" t="n">
        <v>8</v>
      </c>
      <c r="G20" s="27" t="n">
        <v>19</v>
      </c>
      <c r="H20" s="11" t="n">
        <v>2</v>
      </c>
      <c r="I20" s="11" t="n">
        <v>18</v>
      </c>
      <c r="J20" s="11" t="n">
        <v>6</v>
      </c>
      <c r="K20" s="11" t="n">
        <v>12</v>
      </c>
    </row>
    <row r="21">
      <c r="A21" s="25" t="inlineStr">
        <is>
          <t>Kentucky</t>
        </is>
      </c>
      <c r="B21" s="11" t="n">
        <v>13</v>
      </c>
      <c r="C21" s="11" t="n">
        <v>7</v>
      </c>
      <c r="D21" s="11" t="n">
        <v>6</v>
      </c>
      <c r="E21" s="11" t="n">
        <v>1</v>
      </c>
      <c r="F21" s="11" t="n">
        <v>4</v>
      </c>
      <c r="G21" s="27" t="n">
        <v>13</v>
      </c>
      <c r="H21" s="11" t="n">
        <v>3</v>
      </c>
      <c r="I21" s="11" t="n">
        <v>10</v>
      </c>
      <c r="J21" s="11" t="n">
        <v>1</v>
      </c>
      <c r="K21" s="11" t="n">
        <v>8</v>
      </c>
    </row>
    <row r="22">
      <c r="A22" s="25" t="inlineStr">
        <is>
          <t>Louisiana</t>
        </is>
      </c>
      <c r="B22" s="11" t="n">
        <v>15</v>
      </c>
      <c r="C22" s="11" t="n">
        <v>1</v>
      </c>
      <c r="D22" s="11" t="n">
        <v>14</v>
      </c>
      <c r="E22" s="11" t="n">
        <v>1</v>
      </c>
      <c r="F22" s="11" t="n">
        <v>13</v>
      </c>
      <c r="G22" s="27" t="n">
        <v>16</v>
      </c>
      <c r="H22" s="11" t="n">
        <v>1</v>
      </c>
      <c r="I22" s="11" t="n">
        <v>15</v>
      </c>
      <c r="J22" s="11" t="n">
        <v>1</v>
      </c>
      <c r="K22" s="11" t="n">
        <v>14</v>
      </c>
    </row>
    <row r="23">
      <c r="A23" s="25" t="inlineStr">
        <is>
          <t>Maine</t>
        </is>
      </c>
      <c r="B23" s="11" t="n">
        <v>20</v>
      </c>
      <c r="C23" s="11" t="n">
        <v>2</v>
      </c>
      <c r="D23" s="11" t="n">
        <v>18</v>
      </c>
      <c r="E23" s="11" t="n">
        <v>4</v>
      </c>
      <c r="F23" s="11" t="n">
        <v>14</v>
      </c>
      <c r="G23" s="27" t="n">
        <v>20</v>
      </c>
      <c r="H23" s="11" t="n">
        <v>2</v>
      </c>
      <c r="I23" s="11" t="n">
        <v>18</v>
      </c>
      <c r="J23" s="11" t="n">
        <v>3</v>
      </c>
      <c r="K23" s="11" t="n">
        <v>15</v>
      </c>
    </row>
    <row r="24">
      <c r="A24" s="25" t="inlineStr">
        <is>
          <t>Maryland</t>
        </is>
      </c>
      <c r="B24" s="11" t="n">
        <v>14</v>
      </c>
      <c r="C24" s="11" t="n">
        <v>8</v>
      </c>
      <c r="D24" s="11" t="n">
        <v>5</v>
      </c>
      <c r="E24" s="11" t="n">
        <v>1</v>
      </c>
      <c r="F24" s="11" t="n">
        <v>4</v>
      </c>
      <c r="G24" s="27" t="n">
        <v>16</v>
      </c>
      <c r="H24" s="11" t="n">
        <v>9</v>
      </c>
      <c r="I24" s="11" t="n">
        <v>6</v>
      </c>
      <c r="J24" s="11" t="n">
        <v>1</v>
      </c>
      <c r="K24" s="11" t="n">
        <v>5</v>
      </c>
    </row>
    <row r="25">
      <c r="A25" s="25" t="inlineStr">
        <is>
          <t>Massachusetts</t>
        </is>
      </c>
      <c r="B25" s="11" t="n">
        <v>22</v>
      </c>
      <c r="C25" s="11" t="n">
        <v>6</v>
      </c>
      <c r="D25" s="11" t="n">
        <v>16</v>
      </c>
      <c r="E25" s="11" t="n">
        <v>3</v>
      </c>
      <c r="F25" s="11" t="n">
        <v>12</v>
      </c>
      <c r="G25" s="27" t="n">
        <v>22</v>
      </c>
      <c r="H25" s="11" t="n">
        <v>2</v>
      </c>
      <c r="I25" s="11" t="n">
        <v>20</v>
      </c>
      <c r="J25" s="11" t="n">
        <v>5</v>
      </c>
      <c r="K25" s="11" t="n">
        <v>15</v>
      </c>
    </row>
    <row r="26">
      <c r="A26" s="25" t="inlineStr">
        <is>
          <t>Michigan</t>
        </is>
      </c>
      <c r="B26" s="11" t="n">
        <v>14</v>
      </c>
      <c r="C26" s="11" t="n">
        <v>5</v>
      </c>
      <c r="D26" s="11" t="n">
        <v>10</v>
      </c>
      <c r="E26" s="11" t="n">
        <v>3</v>
      </c>
      <c r="F26" s="11" t="n">
        <v>7</v>
      </c>
      <c r="G26" s="27" t="n">
        <v>16</v>
      </c>
      <c r="H26" s="11" t="n">
        <v>4</v>
      </c>
      <c r="I26" s="11" t="n">
        <v>12</v>
      </c>
      <c r="J26" s="11" t="n">
        <v>3</v>
      </c>
      <c r="K26" s="11" t="n">
        <v>10</v>
      </c>
    </row>
    <row r="27">
      <c r="A27" s="25" t="inlineStr">
        <is>
          <t>Minnesota</t>
        </is>
      </c>
      <c r="B27" s="11" t="n">
        <v>17</v>
      </c>
      <c r="C27" s="11" t="n">
        <v>3</v>
      </c>
      <c r="D27" s="11" t="n">
        <v>14</v>
      </c>
      <c r="E27" s="11" t="n">
        <v>7</v>
      </c>
      <c r="F27" s="11" t="n">
        <v>7</v>
      </c>
      <c r="G27" s="27" t="n">
        <v>18</v>
      </c>
      <c r="H27" s="11" t="n">
        <v>2</v>
      </c>
      <c r="I27" s="11" t="n">
        <v>16</v>
      </c>
      <c r="J27" s="11" t="n">
        <v>7</v>
      </c>
      <c r="K27" s="11" t="n">
        <v>8</v>
      </c>
    </row>
    <row r="28">
      <c r="A28" s="25" t="inlineStr">
        <is>
          <t>Mississippi</t>
        </is>
      </c>
      <c r="B28" s="11" t="n">
        <v>8</v>
      </c>
      <c r="C28" s="11" t="n">
        <v>1</v>
      </c>
      <c r="D28" s="11" t="n">
        <v>7</v>
      </c>
      <c r="E28" s="11" t="n">
        <v>2</v>
      </c>
      <c r="F28" s="11" t="n">
        <v>6</v>
      </c>
      <c r="G28" s="27" t="n">
        <v>9</v>
      </c>
      <c r="H28" s="11" t="n">
        <v>1</v>
      </c>
      <c r="I28" s="11" t="n">
        <v>9</v>
      </c>
      <c r="J28" s="11" t="n">
        <v>2</v>
      </c>
      <c r="K28" s="11" t="n">
        <v>7</v>
      </c>
    </row>
    <row r="29">
      <c r="A29" s="25" t="inlineStr">
        <is>
          <t>Missouri</t>
        </is>
      </c>
      <c r="B29" s="11" t="n">
        <v>14</v>
      </c>
      <c r="C29" s="11" t="n">
        <v>1</v>
      </c>
      <c r="D29" s="11" t="n">
        <v>12</v>
      </c>
      <c r="E29" s="11" t="n">
        <v>2</v>
      </c>
      <c r="F29" s="11" t="n">
        <v>11</v>
      </c>
      <c r="G29" s="27" t="n">
        <v>13</v>
      </c>
      <c r="H29" s="11" t="n">
        <v>1</v>
      </c>
      <c r="I29" s="11" t="n">
        <v>12</v>
      </c>
      <c r="J29" s="11" t="n">
        <v>2</v>
      </c>
      <c r="K29" s="11" t="n">
        <v>11</v>
      </c>
    </row>
    <row r="30">
      <c r="A30" s="25" t="inlineStr">
        <is>
          <t>Montana</t>
        </is>
      </c>
      <c r="B30" s="11" t="n">
        <v>13</v>
      </c>
      <c r="C30" s="11" t="n">
        <v>4</v>
      </c>
      <c r="D30" s="11" t="n">
        <v>9</v>
      </c>
      <c r="E30" s="11" t="n">
        <v>3</v>
      </c>
      <c r="F30" s="11" t="n">
        <v>6</v>
      </c>
      <c r="G30" s="27" t="n">
        <v>13</v>
      </c>
      <c r="H30" s="11" t="n">
        <v>2</v>
      </c>
      <c r="I30" s="11" t="n">
        <v>11</v>
      </c>
      <c r="J30" s="11" t="n">
        <v>3</v>
      </c>
      <c r="K30" s="11" t="n">
        <v>8</v>
      </c>
    </row>
    <row r="31">
      <c r="A31" s="25" t="inlineStr">
        <is>
          <t>Nebraska</t>
        </is>
      </c>
      <c r="B31" s="11" t="n">
        <v>16</v>
      </c>
      <c r="C31" s="11" t="n">
        <v>5</v>
      </c>
      <c r="D31" s="11" t="n">
        <v>12</v>
      </c>
      <c r="E31" s="11" t="n">
        <v>4</v>
      </c>
      <c r="F31" s="11" t="n">
        <v>7</v>
      </c>
      <c r="G31" s="27" t="n">
        <v>16</v>
      </c>
      <c r="H31" s="11" t="n">
        <v>3</v>
      </c>
      <c r="I31" s="11" t="n">
        <v>13</v>
      </c>
      <c r="J31" s="11" t="n">
        <v>3</v>
      </c>
      <c r="K31" s="11" t="n">
        <v>10</v>
      </c>
    </row>
    <row r="32">
      <c r="A32" s="25" t="inlineStr">
        <is>
          <t>Nevada</t>
        </is>
      </c>
      <c r="B32" s="11" t="n">
        <v>18</v>
      </c>
      <c r="C32" s="11" t="n">
        <v>2</v>
      </c>
      <c r="D32" s="11" t="n">
        <v>16</v>
      </c>
      <c r="E32" s="11" t="n">
        <v>7</v>
      </c>
      <c r="F32" s="11" t="n">
        <v>9</v>
      </c>
      <c r="G32" s="27" t="n">
        <v>16</v>
      </c>
      <c r="H32" s="11" t="n">
        <v>1</v>
      </c>
      <c r="I32" s="11" t="n">
        <v>15</v>
      </c>
      <c r="J32" s="11" t="n">
        <v>4</v>
      </c>
      <c r="K32" s="11" t="n">
        <v>11</v>
      </c>
    </row>
    <row r="33">
      <c r="A33" s="25" t="inlineStr">
        <is>
          <t>New Hampshire</t>
        </is>
      </c>
      <c r="B33" s="11" t="n">
        <v>20</v>
      </c>
      <c r="C33" s="11" t="n">
        <v>4</v>
      </c>
      <c r="D33" s="11" t="n">
        <v>16</v>
      </c>
      <c r="E33" s="11" t="n">
        <v>4</v>
      </c>
      <c r="F33" s="11" t="n">
        <v>12</v>
      </c>
      <c r="G33" s="27" t="n">
        <v>20</v>
      </c>
      <c r="H33" s="11" t="n">
        <v>3</v>
      </c>
      <c r="I33" s="11" t="n">
        <v>17</v>
      </c>
      <c r="J33" s="11" t="n">
        <v>3</v>
      </c>
      <c r="K33" s="11" t="n">
        <v>14</v>
      </c>
    </row>
    <row r="34">
      <c r="A34" s="25" t="inlineStr">
        <is>
          <t>New Jersey</t>
        </is>
      </c>
      <c r="B34" s="11" t="n">
        <v>19</v>
      </c>
      <c r="C34" s="11" t="n">
        <v>7</v>
      </c>
      <c r="D34" s="11" t="n">
        <v>12</v>
      </c>
      <c r="E34" s="11" t="n">
        <v>1</v>
      </c>
      <c r="F34" s="11" t="n">
        <v>11</v>
      </c>
      <c r="G34" s="27" t="n">
        <v>18</v>
      </c>
      <c r="H34" s="11" t="n">
        <v>3</v>
      </c>
      <c r="I34" s="11" t="n">
        <v>16</v>
      </c>
      <c r="J34" s="11" t="n">
        <v>1</v>
      </c>
      <c r="K34" s="11" t="n">
        <v>15</v>
      </c>
    </row>
    <row r="35">
      <c r="A35" s="25" t="inlineStr">
        <is>
          <t>New Mexico</t>
        </is>
      </c>
      <c r="B35" s="11" t="n">
        <v>22</v>
      </c>
      <c r="C35" s="11" t="n">
        <v>6</v>
      </c>
      <c r="D35" s="11" t="n">
        <v>16</v>
      </c>
      <c r="E35" s="11" t="n">
        <v>10</v>
      </c>
      <c r="F35" s="11" t="n">
        <v>6</v>
      </c>
      <c r="G35" s="27" t="n">
        <v>24</v>
      </c>
      <c r="H35" s="11" t="n">
        <v>2</v>
      </c>
      <c r="I35" s="11" t="n">
        <v>22</v>
      </c>
      <c r="J35" s="11" t="n">
        <v>12</v>
      </c>
      <c r="K35" s="11" t="n">
        <v>10</v>
      </c>
    </row>
    <row r="36">
      <c r="A36" s="25" t="inlineStr">
        <is>
          <t>New York</t>
        </is>
      </c>
      <c r="B36" s="11" t="n">
        <v>20</v>
      </c>
      <c r="C36" s="11" t="n">
        <v>3</v>
      </c>
      <c r="D36" s="11" t="n">
        <v>17</v>
      </c>
      <c r="E36" s="11" t="inlineStr">
        <is>
          <t>#</t>
        </is>
      </c>
      <c r="F36" s="11" t="n">
        <v>17</v>
      </c>
      <c r="G36" s="27" t="n">
        <v>22</v>
      </c>
      <c r="H36" s="11" t="n">
        <v>1</v>
      </c>
      <c r="I36" s="11" t="n">
        <v>21</v>
      </c>
      <c r="J36" s="11" t="n">
        <v>1</v>
      </c>
      <c r="K36" s="11" t="n">
        <v>20</v>
      </c>
    </row>
    <row r="37">
      <c r="A37" s="25" t="inlineStr">
        <is>
          <t>North Carolina</t>
        </is>
      </c>
      <c r="B37" s="11" t="n">
        <v>18</v>
      </c>
      <c r="C37" s="11" t="n">
        <v>2</v>
      </c>
      <c r="D37" s="11" t="n">
        <v>16</v>
      </c>
      <c r="E37" s="11" t="n">
        <v>4</v>
      </c>
      <c r="F37" s="11" t="n">
        <v>12</v>
      </c>
      <c r="G37" s="27" t="n">
        <v>18</v>
      </c>
      <c r="H37" s="11" t="n">
        <v>2</v>
      </c>
      <c r="I37" s="11" t="n">
        <v>16</v>
      </c>
      <c r="J37" s="11" t="n">
        <v>4</v>
      </c>
      <c r="K37" s="11" t="n">
        <v>12</v>
      </c>
    </row>
    <row r="38">
      <c r="A38" s="25" t="inlineStr">
        <is>
          <t>North Dakota</t>
        </is>
      </c>
      <c r="B38" s="11" t="n">
        <v>16</v>
      </c>
      <c r="C38" s="11" t="n">
        <v>8</v>
      </c>
      <c r="D38" s="11" t="n">
        <v>8</v>
      </c>
      <c r="E38" s="11" t="n">
        <v>2</v>
      </c>
      <c r="F38" s="11" t="n">
        <v>6</v>
      </c>
      <c r="G38" s="27" t="n">
        <v>16</v>
      </c>
      <c r="H38" s="11" t="n">
        <v>4</v>
      </c>
      <c r="I38" s="11" t="n">
        <v>11</v>
      </c>
      <c r="J38" s="11" t="n">
        <v>2</v>
      </c>
      <c r="K38" s="11" t="n">
        <v>10</v>
      </c>
    </row>
    <row r="39">
      <c r="A39" s="25" t="inlineStr">
        <is>
          <t>Ohio</t>
        </is>
      </c>
      <c r="B39" s="11" t="n">
        <v>16</v>
      </c>
      <c r="C39" s="11" t="n">
        <v>6</v>
      </c>
      <c r="D39" s="11" t="n">
        <v>10</v>
      </c>
      <c r="E39" s="11" t="n">
        <v>2</v>
      </c>
      <c r="F39" s="11" t="n">
        <v>9</v>
      </c>
      <c r="G39" s="27" t="n">
        <v>16</v>
      </c>
      <c r="H39" s="11" t="n">
        <v>2</v>
      </c>
      <c r="I39" s="11" t="n">
        <v>14</v>
      </c>
      <c r="J39" s="11" t="n">
        <v>1</v>
      </c>
      <c r="K39" s="11" t="n">
        <v>13</v>
      </c>
    </row>
    <row r="40">
      <c r="A40" s="25" t="inlineStr">
        <is>
          <t>Oklahoma</t>
        </is>
      </c>
      <c r="B40" s="11" t="n">
        <v>18</v>
      </c>
      <c r="C40" s="11" t="n">
        <v>4</v>
      </c>
      <c r="D40" s="11" t="n">
        <v>14</v>
      </c>
      <c r="E40" s="11" t="n">
        <v>4</v>
      </c>
      <c r="F40" s="11" t="n">
        <v>9</v>
      </c>
      <c r="G40" s="27" t="n">
        <v>19</v>
      </c>
      <c r="H40" s="11" t="n">
        <v>1</v>
      </c>
      <c r="I40" s="11" t="n">
        <v>17</v>
      </c>
      <c r="J40" s="11" t="n">
        <v>5</v>
      </c>
      <c r="K40" s="11" t="n">
        <v>12</v>
      </c>
    </row>
    <row r="41">
      <c r="A41" s="25" t="inlineStr">
        <is>
          <t>Oregon</t>
        </is>
      </c>
      <c r="B41" s="11" t="n">
        <v>18</v>
      </c>
      <c r="C41" s="11" t="n">
        <v>2</v>
      </c>
      <c r="D41" s="11" t="n">
        <v>15</v>
      </c>
      <c r="E41" s="11" t="n">
        <v>7</v>
      </c>
      <c r="F41" s="11" t="n">
        <v>9</v>
      </c>
      <c r="G41" s="27" t="n">
        <v>16</v>
      </c>
      <c r="H41" s="11" t="n">
        <v>1</v>
      </c>
      <c r="I41" s="11" t="n">
        <v>15</v>
      </c>
      <c r="J41" s="11" t="n">
        <v>4</v>
      </c>
      <c r="K41" s="11" t="n">
        <v>11</v>
      </c>
    </row>
    <row r="42">
      <c r="A42" s="25" t="inlineStr">
        <is>
          <t>Pennsylvania</t>
        </is>
      </c>
      <c r="B42" s="11" t="n">
        <v>17</v>
      </c>
      <c r="C42" s="11" t="n">
        <v>3</v>
      </c>
      <c r="D42" s="11" t="n">
        <v>14</v>
      </c>
      <c r="E42" s="11" t="n">
        <v>2</v>
      </c>
      <c r="F42" s="11" t="n">
        <v>13</v>
      </c>
      <c r="G42" s="27" t="n">
        <v>19</v>
      </c>
      <c r="H42" s="11" t="n">
        <v>2</v>
      </c>
      <c r="I42" s="11" t="n">
        <v>17</v>
      </c>
      <c r="J42" s="11" t="n">
        <v>2</v>
      </c>
      <c r="K42" s="11" t="n">
        <v>15</v>
      </c>
    </row>
    <row r="43">
      <c r="A43" s="25" t="inlineStr">
        <is>
          <t>Rhode Island</t>
        </is>
      </c>
      <c r="B43" s="11" t="n">
        <v>19</v>
      </c>
      <c r="C43" s="11" t="n">
        <v>1</v>
      </c>
      <c r="D43" s="11" t="n">
        <v>18</v>
      </c>
      <c r="E43" s="11" t="n">
        <v>4</v>
      </c>
      <c r="F43" s="11" t="n">
        <v>14</v>
      </c>
      <c r="G43" s="27" t="n">
        <v>19</v>
      </c>
      <c r="H43" s="11" t="n">
        <v>1</v>
      </c>
      <c r="I43" s="11" t="n">
        <v>18</v>
      </c>
      <c r="J43" s="11" t="n">
        <v>3</v>
      </c>
      <c r="K43" s="11" t="n">
        <v>15</v>
      </c>
    </row>
    <row r="44">
      <c r="A44" s="25" t="inlineStr">
        <is>
          <t>South Carolina</t>
        </is>
      </c>
      <c r="B44" s="11" t="n">
        <v>15</v>
      </c>
      <c r="C44" s="11" t="n">
        <v>5</v>
      </c>
      <c r="D44" s="11" t="n">
        <v>10</v>
      </c>
      <c r="E44" s="11" t="n">
        <v>6</v>
      </c>
      <c r="F44" s="11" t="n">
        <v>4</v>
      </c>
      <c r="G44" s="27" t="n">
        <v>15</v>
      </c>
      <c r="H44" s="11" t="n">
        <v>2</v>
      </c>
      <c r="I44" s="11" t="n">
        <v>13</v>
      </c>
      <c r="J44" s="11" t="n">
        <v>6</v>
      </c>
      <c r="K44" s="11" t="n">
        <v>7</v>
      </c>
    </row>
    <row r="45">
      <c r="A45" s="25" t="inlineStr">
        <is>
          <t>South Dakota</t>
        </is>
      </c>
      <c r="B45" s="11" t="n">
        <v>13</v>
      </c>
      <c r="C45" s="11" t="n">
        <v>3</v>
      </c>
      <c r="D45" s="11" t="n">
        <v>9</v>
      </c>
      <c r="E45" s="11" t="n">
        <v>4</v>
      </c>
      <c r="F45" s="11" t="n">
        <v>6</v>
      </c>
      <c r="G45" s="27" t="n">
        <v>13</v>
      </c>
      <c r="H45" s="11" t="n">
        <v>3</v>
      </c>
      <c r="I45" s="11" t="n">
        <v>10</v>
      </c>
      <c r="J45" s="11" t="n">
        <v>4</v>
      </c>
      <c r="K45" s="11" t="n">
        <v>6</v>
      </c>
    </row>
    <row r="46">
      <c r="A46" s="25" t="inlineStr">
        <is>
          <t>Tennessee</t>
        </is>
      </c>
      <c r="B46" s="11" t="n">
        <v>13</v>
      </c>
      <c r="C46" s="11" t="n">
        <v>6</v>
      </c>
      <c r="D46" s="11" t="n">
        <v>7</v>
      </c>
      <c r="E46" s="11" t="n">
        <v>2</v>
      </c>
      <c r="F46" s="11" t="n">
        <v>5</v>
      </c>
      <c r="G46" s="27" t="n">
        <v>12</v>
      </c>
      <c r="H46" s="11" t="n">
        <v>3</v>
      </c>
      <c r="I46" s="11" t="n">
        <v>9</v>
      </c>
      <c r="J46" s="11" t="n">
        <v>1</v>
      </c>
      <c r="K46" s="11" t="n">
        <v>8</v>
      </c>
    </row>
    <row r="47">
      <c r="A47" s="25" t="inlineStr">
        <is>
          <t>Texas</t>
        </is>
      </c>
      <c r="B47" s="11" t="n">
        <v>18</v>
      </c>
      <c r="C47" s="11" t="n">
        <v>6</v>
      </c>
      <c r="D47" s="11" t="n">
        <v>12</v>
      </c>
      <c r="E47" s="11" t="n">
        <v>9</v>
      </c>
      <c r="F47" s="11" t="n">
        <v>3</v>
      </c>
      <c r="G47" s="27" t="n">
        <v>18</v>
      </c>
      <c r="H47" s="11" t="n">
        <v>4</v>
      </c>
      <c r="I47" s="11" t="n">
        <v>14</v>
      </c>
      <c r="J47" s="11" t="n">
        <v>4</v>
      </c>
      <c r="K47" s="11" t="n">
        <v>10</v>
      </c>
    </row>
    <row r="48">
      <c r="A48" s="25" t="inlineStr">
        <is>
          <t>Utah</t>
        </is>
      </c>
      <c r="B48" s="11" t="n">
        <v>14</v>
      </c>
      <c r="C48" s="11" t="n">
        <v>4</v>
      </c>
      <c r="D48" s="11" t="n">
        <v>10</v>
      </c>
      <c r="E48" s="11" t="n">
        <v>4</v>
      </c>
      <c r="F48" s="11" t="n">
        <v>6</v>
      </c>
      <c r="G48" s="27" t="n">
        <v>14</v>
      </c>
      <c r="H48" s="11" t="n">
        <v>3</v>
      </c>
      <c r="I48" s="11" t="n">
        <v>11</v>
      </c>
      <c r="J48" s="11" t="n">
        <v>3</v>
      </c>
      <c r="K48" s="11" t="n">
        <v>8</v>
      </c>
    </row>
    <row r="49">
      <c r="A49" s="25" t="inlineStr">
        <is>
          <t>Vermont</t>
        </is>
      </c>
      <c r="B49" s="11" t="n">
        <v>20</v>
      </c>
      <c r="C49" s="11" t="n">
        <v>3</v>
      </c>
      <c r="D49" s="11" t="n">
        <v>17</v>
      </c>
      <c r="E49" s="11" t="n">
        <v>4</v>
      </c>
      <c r="F49" s="11" t="n">
        <v>13</v>
      </c>
      <c r="G49" s="27" t="n">
        <v>18</v>
      </c>
      <c r="H49" s="11" t="n">
        <v>1</v>
      </c>
      <c r="I49" s="11" t="n">
        <v>17</v>
      </c>
      <c r="J49" s="11" t="n">
        <v>2</v>
      </c>
      <c r="K49" s="11" t="n">
        <v>15</v>
      </c>
    </row>
    <row r="50">
      <c r="A50" s="25" t="inlineStr">
        <is>
          <t>Virginia</t>
        </is>
      </c>
      <c r="B50" s="11" t="n">
        <v>18</v>
      </c>
      <c r="C50" s="11" t="n">
        <v>4</v>
      </c>
      <c r="D50" s="11" t="n">
        <v>14</v>
      </c>
      <c r="E50" s="11" t="n">
        <v>6</v>
      </c>
      <c r="F50" s="11" t="n">
        <v>8</v>
      </c>
      <c r="G50" s="27" t="n">
        <v>17</v>
      </c>
      <c r="H50" s="11" t="n">
        <v>1</v>
      </c>
      <c r="I50" s="11" t="n">
        <v>15</v>
      </c>
      <c r="J50" s="11" t="n">
        <v>5</v>
      </c>
      <c r="K50" s="11" t="n">
        <v>11</v>
      </c>
    </row>
    <row r="51">
      <c r="A51" s="25" t="inlineStr">
        <is>
          <t>Washington</t>
        </is>
      </c>
      <c r="B51" s="11" t="n">
        <v>16</v>
      </c>
      <c r="C51" s="11" t="n">
        <v>2</v>
      </c>
      <c r="D51" s="11" t="n">
        <v>14</v>
      </c>
      <c r="E51" s="11" t="n">
        <v>5</v>
      </c>
      <c r="F51" s="11" t="n">
        <v>9</v>
      </c>
      <c r="G51" s="27" t="n">
        <v>16</v>
      </c>
      <c r="H51" s="11" t="n">
        <v>2</v>
      </c>
      <c r="I51" s="11" t="n">
        <v>14</v>
      </c>
      <c r="J51" s="11" t="n">
        <v>4</v>
      </c>
      <c r="K51" s="11" t="n">
        <v>10</v>
      </c>
    </row>
    <row r="52">
      <c r="A52" s="25" t="inlineStr">
        <is>
          <t>West Virginia</t>
        </is>
      </c>
      <c r="B52" s="11" t="n">
        <v>14</v>
      </c>
      <c r="C52" s="11" t="n">
        <v>1</v>
      </c>
      <c r="D52" s="11" t="n">
        <v>13</v>
      </c>
      <c r="E52" s="11" t="n">
        <v>5</v>
      </c>
      <c r="F52" s="11" t="n">
        <v>7</v>
      </c>
      <c r="G52" s="27" t="n">
        <v>13</v>
      </c>
      <c r="H52" s="11" t="n">
        <v>2</v>
      </c>
      <c r="I52" s="11" t="n">
        <v>11</v>
      </c>
      <c r="J52" s="11" t="n">
        <v>4</v>
      </c>
      <c r="K52" s="11" t="n">
        <v>8</v>
      </c>
    </row>
    <row r="53">
      <c r="A53" s="25" t="inlineStr">
        <is>
          <t>Wisconsin</t>
        </is>
      </c>
      <c r="B53" s="11" t="n">
        <v>18</v>
      </c>
      <c r="C53" s="11" t="n">
        <v>2</v>
      </c>
      <c r="D53" s="11" t="n">
        <v>16</v>
      </c>
      <c r="E53" s="11" t="n">
        <v>2</v>
      </c>
      <c r="F53" s="11" t="n">
        <v>14</v>
      </c>
      <c r="G53" s="27" t="n">
        <v>18</v>
      </c>
      <c r="H53" s="11" t="n">
        <v>2</v>
      </c>
      <c r="I53" s="11" t="n">
        <v>17</v>
      </c>
      <c r="J53" s="11" t="n">
        <v>2</v>
      </c>
      <c r="K53" s="11" t="n">
        <v>14</v>
      </c>
    </row>
    <row r="54">
      <c r="A54" s="25" t="inlineStr">
        <is>
          <t>Wyoming</t>
        </is>
      </c>
      <c r="B54" s="11" t="n">
        <v>14</v>
      </c>
      <c r="C54" s="11" t="n">
        <v>2</v>
      </c>
      <c r="D54" s="11" t="n">
        <v>12</v>
      </c>
      <c r="E54" s="11" t="n">
        <v>2</v>
      </c>
      <c r="F54" s="11" t="n">
        <v>11</v>
      </c>
      <c r="G54" s="27" t="n">
        <v>16</v>
      </c>
      <c r="H54" s="11" t="n">
        <v>1</v>
      </c>
      <c r="I54" s="11" t="n">
        <v>14</v>
      </c>
      <c r="J54" s="11" t="n">
        <v>2</v>
      </c>
      <c r="K54" s="11" t="n">
        <v>12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21</v>
      </c>
      <c r="C56" s="11" t="n">
        <v>3</v>
      </c>
      <c r="D56" s="11" t="n">
        <v>19</v>
      </c>
      <c r="E56" s="11" t="n">
        <v>2</v>
      </c>
      <c r="F56" s="11" t="n">
        <v>16</v>
      </c>
      <c r="G56" s="27" t="n">
        <v>23</v>
      </c>
      <c r="H56" s="11" t="n">
        <v>2</v>
      </c>
      <c r="I56" s="11" t="n">
        <v>21</v>
      </c>
      <c r="J56" s="11" t="n">
        <v>1</v>
      </c>
      <c r="K56" s="11" t="n">
        <v>20</v>
      </c>
    </row>
    <row r="57">
      <c r="A57" s="28" t="inlineStr">
        <is>
          <t>DoDEA¹</t>
        </is>
      </c>
      <c r="B57" s="15" t="n">
        <v>14</v>
      </c>
      <c r="C57" s="15" t="n">
        <v>3</v>
      </c>
      <c r="D57" s="15" t="n">
        <v>11</v>
      </c>
      <c r="E57" s="15" t="n">
        <v>3</v>
      </c>
      <c r="F57" s="15" t="n">
        <v>8</v>
      </c>
      <c r="G57" s="32" t="n">
        <v>14</v>
      </c>
      <c r="H57" s="15" t="n">
        <v>4</v>
      </c>
      <c r="I57" s="15" t="n">
        <v>10</v>
      </c>
      <c r="J57" s="15" t="n">
        <v>3</v>
      </c>
      <c r="K57" s="15" t="n">
        <v>7</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xml><?xml version="1.0" encoding="utf-8"?>
<worksheet xmlns="http://schemas.openxmlformats.org/spreadsheetml/2006/main">
  <sheetPr>
    <outlinePr summaryBelow="1" summaryRight="1"/>
    <pageSetUpPr/>
  </sheetPr>
  <dimension ref="A1:E11"/>
  <sheetViews>
    <sheetView workbookViewId="0">
      <selection activeCell="A1" sqref="A1"/>
    </sheetView>
  </sheetViews>
  <sheetFormatPr baseColWidth="8" defaultRowHeight="15"/>
  <cols>
    <col width="72" customWidth="1" min="1" max="1"/>
    <col width="23" customWidth="1" min="2" max="2"/>
    <col width="23" customWidth="1" min="3" max="3"/>
    <col width="23" customWidth="1" min="4" max="4"/>
  </cols>
  <sheetData>
    <row r="1">
      <c r="A1" s="2" t="inlineStr">
        <is>
          <t>Table A-2. Target and actual percentage distribution of cognitive targets in NAEP reading, by grade: 2022</t>
        </is>
      </c>
    </row>
    <row r="2">
      <c r="A2" s="3" t="inlineStr">
        <is>
          <t>Grade</t>
        </is>
      </c>
      <c r="B2" s="4" t="inlineStr">
        <is>
          <t>Cognitive targets</t>
        </is>
      </c>
      <c r="C2" s="5" t="n"/>
      <c r="D2" s="5" t="n"/>
    </row>
    <row r="3">
      <c r="A3" s="6" t="n"/>
      <c r="B3" s="7" t="inlineStr">
        <is>
          <t>Locate and recall</t>
        </is>
      </c>
      <c r="C3" s="7" t="inlineStr">
        <is>
          <t>Integrate and interpret</t>
        </is>
      </c>
      <c r="D3" s="7" t="inlineStr">
        <is>
          <t>Critique and evaluate¹</t>
        </is>
      </c>
    </row>
    <row r="4">
      <c r="A4" s="8" t="inlineStr">
        <is>
          <t>Grade 4</t>
        </is>
      </c>
      <c r="B4" s="9" t="n"/>
      <c r="C4" s="9" t="n"/>
      <c r="D4" s="9" t="n"/>
      <c r="E4" s="9" t="n"/>
    </row>
    <row r="5">
      <c r="A5" s="10" t="inlineStr">
        <is>
          <t>Target</t>
        </is>
      </c>
      <c r="B5" s="11" t="n">
        <v>30</v>
      </c>
      <c r="C5" s="11" t="n">
        <v>50</v>
      </c>
      <c r="D5" s="11" t="n">
        <v>20</v>
      </c>
    </row>
    <row r="6">
      <c r="A6" s="10" t="inlineStr">
        <is>
          <t>Actual</t>
        </is>
      </c>
      <c r="B6" s="11" t="n">
        <v>21</v>
      </c>
      <c r="C6" s="11" t="n">
        <v>62</v>
      </c>
      <c r="D6" s="11" t="n">
        <v>17</v>
      </c>
    </row>
    <row r="7">
      <c r="A7" s="12" t="inlineStr">
        <is>
          <t>Grade 8</t>
        </is>
      </c>
      <c r="B7" s="13" t="n"/>
      <c r="C7" s="13" t="n"/>
      <c r="D7" s="13" t="n"/>
      <c r="E7" s="13" t="n"/>
    </row>
    <row r="8">
      <c r="A8" s="10" t="inlineStr">
        <is>
          <t>Target</t>
        </is>
      </c>
      <c r="B8" s="11" t="n">
        <v>20</v>
      </c>
      <c r="C8" s="11" t="n">
        <v>50</v>
      </c>
      <c r="D8" s="11" t="n">
        <v>30</v>
      </c>
    </row>
    <row r="9">
      <c r="A9" s="14" t="inlineStr">
        <is>
          <t>Actual</t>
        </is>
      </c>
      <c r="B9" s="15" t="n">
        <v>18</v>
      </c>
      <c r="C9" s="15" t="n">
        <v>61</v>
      </c>
      <c r="D9" s="15" t="n">
        <v>21</v>
      </c>
    </row>
    <row r="10">
      <c r="A10" s="16" t="inlineStr">
        <is>
          <t>NOTE: Beginning with the 2017 assessment, NAEP reading results are from a digitally based assessment; prior to 2017, results were from a paper-and-pencil based assessment.</t>
        </is>
      </c>
    </row>
    <row r="11">
      <c r="A11" s="16" t="inlineStr">
        <is>
          <t>SOURCE: U.S. Department of Education, Institute of Education Sciences, National Center for Education Statistics, National Assessment of Educational Progress (NAEP), 2022 Reading Assessment.</t>
        </is>
      </c>
    </row>
  </sheetData>
  <mergeCells count="4">
    <mergeCell ref="A2:A3"/>
    <mergeCell ref="B2:D2"/>
    <mergeCell ref="A4:E4"/>
    <mergeCell ref="A7:E7"/>
  </mergeCells>
  <pageMargins left="0.75" right="0.75" top="1" bottom="1" header="0.5" footer="0.5"/>
</worksheet>
</file>

<file path=xl/worksheets/sheet30.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19</v>
      </c>
      <c r="C4" s="11" t="n">
        <v>2</v>
      </c>
      <c r="D4" s="11" t="n">
        <v>17</v>
      </c>
      <c r="E4" s="11" t="n">
        <v>5</v>
      </c>
      <c r="F4" s="11" t="n">
        <v>12</v>
      </c>
      <c r="G4" s="27" t="n">
        <v>20</v>
      </c>
      <c r="H4" s="11" t="n">
        <v>2</v>
      </c>
      <c r="I4" s="11" t="n">
        <v>17</v>
      </c>
      <c r="J4" s="11" t="n">
        <v>6</v>
      </c>
      <c r="K4" s="11" t="n">
        <v>11</v>
      </c>
    </row>
    <row r="5">
      <c r="A5" s="25" t="inlineStr">
        <is>
          <t>Alabama</t>
        </is>
      </c>
      <c r="B5" s="11" t="n">
        <v>11</v>
      </c>
      <c r="C5" s="11" t="n">
        <v>1</v>
      </c>
      <c r="D5" s="11" t="n">
        <v>10</v>
      </c>
      <c r="E5" s="11" t="n">
        <v>5</v>
      </c>
      <c r="F5" s="11" t="n">
        <v>5</v>
      </c>
      <c r="G5" s="27" t="n">
        <v>13</v>
      </c>
      <c r="H5" s="11" t="n">
        <v>2</v>
      </c>
      <c r="I5" s="11" t="n">
        <v>11</v>
      </c>
      <c r="J5" s="11" t="n">
        <v>7</v>
      </c>
      <c r="K5" s="11" t="n">
        <v>4</v>
      </c>
    </row>
    <row r="6">
      <c r="A6" s="25" t="inlineStr">
        <is>
          <t>Alaska</t>
        </is>
      </c>
      <c r="B6" s="11" t="n">
        <v>23</v>
      </c>
      <c r="C6" s="11" t="n">
        <v>2</v>
      </c>
      <c r="D6" s="11" t="n">
        <v>22</v>
      </c>
      <c r="E6" s="11" t="n">
        <v>5</v>
      </c>
      <c r="F6" s="11" t="n">
        <v>17</v>
      </c>
      <c r="G6" s="27" t="n">
        <v>23</v>
      </c>
      <c r="H6" s="11" t="n">
        <v>1</v>
      </c>
      <c r="I6" s="11" t="n">
        <v>22</v>
      </c>
      <c r="J6" s="11" t="n">
        <v>8</v>
      </c>
      <c r="K6" s="11" t="n">
        <v>14</v>
      </c>
    </row>
    <row r="7">
      <c r="A7" s="25" t="inlineStr">
        <is>
          <t>Arizona</t>
        </is>
      </c>
      <c r="B7" s="11" t="n">
        <v>14</v>
      </c>
      <c r="C7" s="11" t="n">
        <v>2</v>
      </c>
      <c r="D7" s="11" t="n">
        <v>13</v>
      </c>
      <c r="E7" s="11" t="n">
        <v>3</v>
      </c>
      <c r="F7" s="11" t="n">
        <v>10</v>
      </c>
      <c r="G7" s="27" t="n">
        <v>14</v>
      </c>
      <c r="H7" s="11" t="n">
        <v>1</v>
      </c>
      <c r="I7" s="11" t="n">
        <v>13</v>
      </c>
      <c r="J7" s="11" t="n">
        <v>4</v>
      </c>
      <c r="K7" s="11" t="n">
        <v>9</v>
      </c>
    </row>
    <row r="8">
      <c r="A8" s="25" t="inlineStr">
        <is>
          <t>Arkansas</t>
        </is>
      </c>
      <c r="B8" s="11" t="n">
        <v>19</v>
      </c>
      <c r="C8" s="11" t="n">
        <v>2</v>
      </c>
      <c r="D8" s="11" t="n">
        <v>17</v>
      </c>
      <c r="E8" s="11" t="n">
        <v>4</v>
      </c>
      <c r="F8" s="11" t="n">
        <v>13</v>
      </c>
      <c r="G8" s="27" t="n">
        <v>21</v>
      </c>
      <c r="H8" s="11" t="n">
        <v>2</v>
      </c>
      <c r="I8" s="11" t="n">
        <v>19</v>
      </c>
      <c r="J8" s="11" t="n">
        <v>7</v>
      </c>
      <c r="K8" s="11" t="n">
        <v>12</v>
      </c>
    </row>
    <row r="9">
      <c r="A9" s="25" t="inlineStr">
        <is>
          <t>California</t>
        </is>
      </c>
      <c r="B9" s="11" t="n">
        <v>22</v>
      </c>
      <c r="C9" s="11" t="n">
        <v>2</v>
      </c>
      <c r="D9" s="11" t="n">
        <v>20</v>
      </c>
      <c r="E9" s="11" t="n">
        <v>12</v>
      </c>
      <c r="F9" s="11" t="n">
        <v>8</v>
      </c>
      <c r="G9" s="27" t="n">
        <v>23</v>
      </c>
      <c r="H9" s="11" t="n">
        <v>2</v>
      </c>
      <c r="I9" s="11" t="n">
        <v>20</v>
      </c>
      <c r="J9" s="11" t="n">
        <v>14</v>
      </c>
      <c r="K9" s="11" t="n">
        <v>6</v>
      </c>
    </row>
    <row r="10">
      <c r="A10" s="25" t="inlineStr">
        <is>
          <t>Colorado</t>
        </is>
      </c>
      <c r="B10" s="11" t="n">
        <v>21</v>
      </c>
      <c r="C10" s="11" t="n">
        <v>2</v>
      </c>
      <c r="D10" s="11" t="n">
        <v>19</v>
      </c>
      <c r="E10" s="11" t="n">
        <v>7</v>
      </c>
      <c r="F10" s="11" t="n">
        <v>12</v>
      </c>
      <c r="G10" s="27" t="n">
        <v>20</v>
      </c>
      <c r="H10" s="11" t="n">
        <v>2</v>
      </c>
      <c r="I10" s="11" t="n">
        <v>18</v>
      </c>
      <c r="J10" s="11" t="n">
        <v>9</v>
      </c>
      <c r="K10" s="11" t="n">
        <v>9</v>
      </c>
    </row>
    <row r="11">
      <c r="A11" s="25" t="inlineStr">
        <is>
          <t>Connecticut</t>
        </is>
      </c>
      <c r="B11" s="11" t="n">
        <v>19</v>
      </c>
      <c r="C11" s="11" t="n">
        <v>2</v>
      </c>
      <c r="D11" s="11" t="n">
        <v>17</v>
      </c>
      <c r="E11" s="11" t="n">
        <v>3</v>
      </c>
      <c r="F11" s="11" t="n">
        <v>13</v>
      </c>
      <c r="G11" s="27" t="n">
        <v>20</v>
      </c>
      <c r="H11" s="11" t="n">
        <v>2</v>
      </c>
      <c r="I11" s="11" t="n">
        <v>17</v>
      </c>
      <c r="J11" s="11" t="n">
        <v>5</v>
      </c>
      <c r="K11" s="11" t="n">
        <v>12</v>
      </c>
    </row>
    <row r="12">
      <c r="A12" s="25" t="inlineStr">
        <is>
          <t>Delaware</t>
        </is>
      </c>
      <c r="B12" s="11" t="n">
        <v>19</v>
      </c>
      <c r="C12" s="11" t="n">
        <v>2</v>
      </c>
      <c r="D12" s="11" t="n">
        <v>17</v>
      </c>
      <c r="E12" s="11" t="n">
        <v>3</v>
      </c>
      <c r="F12" s="11" t="n">
        <v>14</v>
      </c>
      <c r="G12" s="27" t="n">
        <v>19</v>
      </c>
      <c r="H12" s="11" t="n">
        <v>2</v>
      </c>
      <c r="I12" s="11" t="n">
        <v>18</v>
      </c>
      <c r="J12" s="11" t="n">
        <v>4</v>
      </c>
      <c r="K12" s="11" t="n">
        <v>13</v>
      </c>
    </row>
    <row r="13">
      <c r="A13" s="25" t="inlineStr">
        <is>
          <t>Florida</t>
        </is>
      </c>
      <c r="B13" s="11" t="n">
        <v>20</v>
      </c>
      <c r="C13" s="11" t="n">
        <v>3</v>
      </c>
      <c r="D13" s="11" t="n">
        <v>16</v>
      </c>
      <c r="E13" s="11" t="n">
        <v>1</v>
      </c>
      <c r="F13" s="11" t="n">
        <v>16</v>
      </c>
      <c r="G13" s="27" t="n">
        <v>21</v>
      </c>
      <c r="H13" s="11" t="n">
        <v>2</v>
      </c>
      <c r="I13" s="11" t="n">
        <v>19</v>
      </c>
      <c r="J13" s="11" t="n">
        <v>2</v>
      </c>
      <c r="K13" s="11" t="n">
        <v>17</v>
      </c>
    </row>
    <row r="14">
      <c r="A14" s="25" t="inlineStr">
        <is>
          <t>Georgia</t>
        </is>
      </c>
      <c r="B14" s="11" t="n">
        <v>15</v>
      </c>
      <c r="C14" s="11" t="n">
        <v>3</v>
      </c>
      <c r="D14" s="11" t="n">
        <v>11</v>
      </c>
      <c r="E14" s="11" t="n">
        <v>1</v>
      </c>
      <c r="F14" s="11" t="n">
        <v>10</v>
      </c>
      <c r="G14" s="27" t="n">
        <v>15</v>
      </c>
      <c r="H14" s="11" t="n">
        <v>3</v>
      </c>
      <c r="I14" s="11" t="n">
        <v>12</v>
      </c>
      <c r="J14" s="11" t="n">
        <v>2</v>
      </c>
      <c r="K14" s="11" t="n">
        <v>10</v>
      </c>
    </row>
    <row r="15">
      <c r="A15" s="25" t="inlineStr">
        <is>
          <t>Hawaii</t>
        </is>
      </c>
      <c r="B15" s="11" t="n">
        <v>17</v>
      </c>
      <c r="C15" s="11" t="n">
        <v>2</v>
      </c>
      <c r="D15" s="11" t="n">
        <v>15</v>
      </c>
      <c r="E15" s="11" t="n">
        <v>6</v>
      </c>
      <c r="F15" s="11" t="n">
        <v>10</v>
      </c>
      <c r="G15" s="27" t="n">
        <v>16</v>
      </c>
      <c r="H15" s="11" t="n">
        <v>2</v>
      </c>
      <c r="I15" s="11" t="n">
        <v>14</v>
      </c>
      <c r="J15" s="11" t="n">
        <v>8</v>
      </c>
      <c r="K15" s="11" t="n">
        <v>6</v>
      </c>
    </row>
    <row r="16">
      <c r="A16" s="25" t="inlineStr">
        <is>
          <t>Idaho</t>
        </is>
      </c>
      <c r="B16" s="11" t="n">
        <v>13</v>
      </c>
      <c r="C16" s="11" t="n">
        <v>2</v>
      </c>
      <c r="D16" s="11" t="n">
        <v>11</v>
      </c>
      <c r="E16" s="11" t="n">
        <v>3</v>
      </c>
      <c r="F16" s="11" t="n">
        <v>9</v>
      </c>
      <c r="G16" s="27" t="n">
        <v>13</v>
      </c>
      <c r="H16" s="11" t="n">
        <v>2</v>
      </c>
      <c r="I16" s="11" t="n">
        <v>11</v>
      </c>
      <c r="J16" s="11" t="n">
        <v>4</v>
      </c>
      <c r="K16" s="11" t="n">
        <v>7</v>
      </c>
    </row>
    <row r="17">
      <c r="A17" s="25" t="inlineStr">
        <is>
          <t>Illinois</t>
        </is>
      </c>
      <c r="B17" s="11" t="n">
        <v>17</v>
      </c>
      <c r="C17" s="11" t="n">
        <v>1</v>
      </c>
      <c r="D17" s="11" t="n">
        <v>16</v>
      </c>
      <c r="E17" s="11" t="n">
        <v>3</v>
      </c>
      <c r="F17" s="11" t="n">
        <v>12</v>
      </c>
      <c r="G17" s="27" t="n">
        <v>18</v>
      </c>
      <c r="H17" s="11" t="n">
        <v>2</v>
      </c>
      <c r="I17" s="11" t="n">
        <v>16</v>
      </c>
      <c r="J17" s="11" t="n">
        <v>3</v>
      </c>
      <c r="K17" s="11" t="n">
        <v>13</v>
      </c>
    </row>
    <row r="18">
      <c r="A18" s="25" t="inlineStr">
        <is>
          <t>Indiana</t>
        </is>
      </c>
      <c r="B18" s="11" t="n">
        <v>19</v>
      </c>
      <c r="C18" s="11" t="n">
        <v>1</v>
      </c>
      <c r="D18" s="11" t="n">
        <v>18</v>
      </c>
      <c r="E18" s="11" t="n">
        <v>3</v>
      </c>
      <c r="F18" s="11" t="n">
        <v>14</v>
      </c>
      <c r="G18" s="27" t="n">
        <v>19</v>
      </c>
      <c r="H18" s="11" t="n">
        <v>2</v>
      </c>
      <c r="I18" s="11" t="n">
        <v>17</v>
      </c>
      <c r="J18" s="11" t="n">
        <v>4</v>
      </c>
      <c r="K18" s="11" t="n">
        <v>14</v>
      </c>
    </row>
    <row r="19">
      <c r="A19" s="25" t="inlineStr">
        <is>
          <t>Iowa</t>
        </is>
      </c>
      <c r="B19" s="11" t="n">
        <v>16</v>
      </c>
      <c r="C19" s="11" t="n">
        <v>1</v>
      </c>
      <c r="D19" s="11" t="n">
        <v>15</v>
      </c>
      <c r="E19" s="11" t="n">
        <v>2</v>
      </c>
      <c r="F19" s="11" t="n">
        <v>13</v>
      </c>
      <c r="G19" s="27" t="n">
        <v>16</v>
      </c>
      <c r="H19" s="11" t="n">
        <v>1</v>
      </c>
      <c r="I19" s="11" t="n">
        <v>15</v>
      </c>
      <c r="J19" s="11" t="n">
        <v>2</v>
      </c>
      <c r="K19" s="11" t="n">
        <v>13</v>
      </c>
    </row>
    <row r="20">
      <c r="A20" s="25" t="inlineStr">
        <is>
          <t>Kansas</t>
        </is>
      </c>
      <c r="B20" s="11" t="n">
        <v>22</v>
      </c>
      <c r="C20" s="11" t="n">
        <v>1</v>
      </c>
      <c r="D20" s="11" t="n">
        <v>21</v>
      </c>
      <c r="E20" s="11" t="n">
        <v>11</v>
      </c>
      <c r="F20" s="11" t="n">
        <v>10</v>
      </c>
      <c r="G20" s="27" t="n">
        <v>23</v>
      </c>
      <c r="H20" s="11" t="n">
        <v>2</v>
      </c>
      <c r="I20" s="11" t="n">
        <v>21</v>
      </c>
      <c r="J20" s="11" t="n">
        <v>14</v>
      </c>
      <c r="K20" s="11" t="n">
        <v>7</v>
      </c>
    </row>
    <row r="21">
      <c r="A21" s="25" t="inlineStr">
        <is>
          <t>Kentucky</t>
        </is>
      </c>
      <c r="B21" s="11" t="n">
        <v>14</v>
      </c>
      <c r="C21" s="11" t="n">
        <v>3</v>
      </c>
      <c r="D21" s="11" t="n">
        <v>11</v>
      </c>
      <c r="E21" s="11" t="n">
        <v>1</v>
      </c>
      <c r="F21" s="11" t="n">
        <v>10</v>
      </c>
      <c r="G21" s="27" t="n">
        <v>15</v>
      </c>
      <c r="H21" s="11" t="n">
        <v>2</v>
      </c>
      <c r="I21" s="11" t="n">
        <v>12</v>
      </c>
      <c r="J21" s="11" t="n">
        <v>2</v>
      </c>
      <c r="K21" s="11" t="n">
        <v>11</v>
      </c>
    </row>
    <row r="22">
      <c r="A22" s="25" t="inlineStr">
        <is>
          <t>Louisiana</t>
        </is>
      </c>
      <c r="B22" s="11" t="n">
        <v>19</v>
      </c>
      <c r="C22" s="11" t="n">
        <v>2</v>
      </c>
      <c r="D22" s="11" t="n">
        <v>17</v>
      </c>
      <c r="E22" s="11" t="n">
        <v>1</v>
      </c>
      <c r="F22" s="11" t="n">
        <v>16</v>
      </c>
      <c r="G22" s="27" t="n">
        <v>21</v>
      </c>
      <c r="H22" s="11" t="n">
        <v>3</v>
      </c>
      <c r="I22" s="11" t="n">
        <v>18</v>
      </c>
      <c r="J22" s="11" t="n">
        <v>2</v>
      </c>
      <c r="K22" s="11" t="n">
        <v>16</v>
      </c>
    </row>
    <row r="23">
      <c r="A23" s="25" t="inlineStr">
        <is>
          <t>Maine</t>
        </is>
      </c>
      <c r="B23" s="11" t="n">
        <v>21</v>
      </c>
      <c r="C23" s="11" t="n">
        <v>2</v>
      </c>
      <c r="D23" s="11" t="n">
        <v>19</v>
      </c>
      <c r="E23" s="11" t="n">
        <v>3</v>
      </c>
      <c r="F23" s="11" t="n">
        <v>15</v>
      </c>
      <c r="G23" s="27" t="n">
        <v>21</v>
      </c>
      <c r="H23" s="11" t="n">
        <v>2</v>
      </c>
      <c r="I23" s="11" t="n">
        <v>19</v>
      </c>
      <c r="J23" s="11" t="n">
        <v>5</v>
      </c>
      <c r="K23" s="11" t="n">
        <v>14</v>
      </c>
    </row>
    <row r="24">
      <c r="A24" s="25" t="inlineStr">
        <is>
          <t>Maryland</t>
        </is>
      </c>
      <c r="B24" s="11" t="n">
        <v>18</v>
      </c>
      <c r="C24" s="11" t="n">
        <v>5</v>
      </c>
      <c r="D24" s="11" t="n">
        <v>13</v>
      </c>
      <c r="E24" s="11" t="n">
        <v>1</v>
      </c>
      <c r="F24" s="11" t="n">
        <v>12</v>
      </c>
      <c r="G24" s="27" t="n">
        <v>17</v>
      </c>
      <c r="H24" s="11" t="n">
        <v>3</v>
      </c>
      <c r="I24" s="11" t="n">
        <v>15</v>
      </c>
      <c r="J24" s="11" t="n">
        <v>2</v>
      </c>
      <c r="K24" s="11" t="n">
        <v>13</v>
      </c>
    </row>
    <row r="25">
      <c r="A25" s="25" t="inlineStr">
        <is>
          <t>Massachusetts</t>
        </is>
      </c>
      <c r="B25" s="11" t="n">
        <v>24</v>
      </c>
      <c r="C25" s="11" t="n">
        <v>2</v>
      </c>
      <c r="D25" s="11" t="n">
        <v>22</v>
      </c>
      <c r="E25" s="11" t="n">
        <v>5</v>
      </c>
      <c r="F25" s="11" t="n">
        <v>16</v>
      </c>
      <c r="G25" s="27" t="n">
        <v>24</v>
      </c>
      <c r="H25" s="11" t="n">
        <v>2</v>
      </c>
      <c r="I25" s="11" t="n">
        <v>22</v>
      </c>
      <c r="J25" s="11" t="n">
        <v>7</v>
      </c>
      <c r="K25" s="11" t="n">
        <v>15</v>
      </c>
    </row>
    <row r="26">
      <c r="A26" s="25" t="inlineStr">
        <is>
          <t>Michigan</t>
        </is>
      </c>
      <c r="B26" s="11" t="n">
        <v>16</v>
      </c>
      <c r="C26" s="11" t="n">
        <v>2</v>
      </c>
      <c r="D26" s="11" t="n">
        <v>14</v>
      </c>
      <c r="E26" s="11" t="n">
        <v>4</v>
      </c>
      <c r="F26" s="11" t="n">
        <v>10</v>
      </c>
      <c r="G26" s="27" t="n">
        <v>19</v>
      </c>
      <c r="H26" s="11" t="n">
        <v>2</v>
      </c>
      <c r="I26" s="11" t="n">
        <v>16</v>
      </c>
      <c r="J26" s="11" t="n">
        <v>7</v>
      </c>
      <c r="K26" s="11" t="n">
        <v>9</v>
      </c>
    </row>
    <row r="27">
      <c r="A27" s="25" t="inlineStr">
        <is>
          <t>Minnesota</t>
        </is>
      </c>
      <c r="B27" s="11" t="n">
        <v>19</v>
      </c>
      <c r="C27" s="11" t="n">
        <v>2</v>
      </c>
      <c r="D27" s="11" t="n">
        <v>17</v>
      </c>
      <c r="E27" s="11" t="n">
        <v>8</v>
      </c>
      <c r="F27" s="11" t="n">
        <v>9</v>
      </c>
      <c r="G27" s="27" t="n">
        <v>19</v>
      </c>
      <c r="H27" s="11" t="n">
        <v>2</v>
      </c>
      <c r="I27" s="11" t="n">
        <v>17</v>
      </c>
      <c r="J27" s="11" t="n">
        <v>11</v>
      </c>
      <c r="K27" s="11" t="n">
        <v>6</v>
      </c>
    </row>
    <row r="28">
      <c r="A28" s="25" t="inlineStr">
        <is>
          <t>Mississippi</t>
        </is>
      </c>
      <c r="B28" s="11" t="n">
        <v>11</v>
      </c>
      <c r="C28" s="11" t="n">
        <v>1</v>
      </c>
      <c r="D28" s="11" t="n">
        <v>10</v>
      </c>
      <c r="E28" s="11" t="n">
        <v>2</v>
      </c>
      <c r="F28" s="11" t="n">
        <v>8</v>
      </c>
      <c r="G28" s="27" t="n">
        <v>12</v>
      </c>
      <c r="H28" s="11" t="n">
        <v>1</v>
      </c>
      <c r="I28" s="11" t="n">
        <v>11</v>
      </c>
      <c r="J28" s="11" t="n">
        <v>3</v>
      </c>
      <c r="K28" s="11" t="n">
        <v>8</v>
      </c>
    </row>
    <row r="29">
      <c r="A29" s="25" t="inlineStr">
        <is>
          <t>Missouri</t>
        </is>
      </c>
      <c r="B29" s="11" t="n">
        <v>15</v>
      </c>
      <c r="C29" s="11" t="n">
        <v>1</v>
      </c>
      <c r="D29" s="11" t="n">
        <v>13</v>
      </c>
      <c r="E29" s="11" t="n">
        <v>2</v>
      </c>
      <c r="F29" s="11" t="n">
        <v>11</v>
      </c>
      <c r="G29" s="27" t="n">
        <v>15</v>
      </c>
      <c r="H29" s="11" t="n">
        <v>2</v>
      </c>
      <c r="I29" s="11" t="n">
        <v>14</v>
      </c>
      <c r="J29" s="11" t="n">
        <v>5</v>
      </c>
      <c r="K29" s="11" t="n">
        <v>8</v>
      </c>
    </row>
    <row r="30">
      <c r="A30" s="25" t="inlineStr">
        <is>
          <t>Montana</t>
        </is>
      </c>
      <c r="B30" s="11" t="n">
        <v>13</v>
      </c>
      <c r="C30" s="11" t="n">
        <v>2</v>
      </c>
      <c r="D30" s="11" t="n">
        <v>12</v>
      </c>
      <c r="E30" s="11" t="n">
        <v>4</v>
      </c>
      <c r="F30" s="11" t="n">
        <v>8</v>
      </c>
      <c r="G30" s="27" t="n">
        <v>15</v>
      </c>
      <c r="H30" s="11" t="n">
        <v>1</v>
      </c>
      <c r="I30" s="11" t="n">
        <v>13</v>
      </c>
      <c r="J30" s="11" t="n">
        <v>6</v>
      </c>
      <c r="K30" s="11" t="n">
        <v>7</v>
      </c>
    </row>
    <row r="31">
      <c r="A31" s="25" t="inlineStr">
        <is>
          <t>Nebraska</t>
        </is>
      </c>
      <c r="B31" s="11" t="n">
        <v>17</v>
      </c>
      <c r="C31" s="11" t="n">
        <v>2</v>
      </c>
      <c r="D31" s="11" t="n">
        <v>14</v>
      </c>
      <c r="E31" s="11" t="n">
        <v>3</v>
      </c>
      <c r="F31" s="11" t="n">
        <v>11</v>
      </c>
      <c r="G31" s="27" t="n">
        <v>18</v>
      </c>
      <c r="H31" s="11" t="n">
        <v>3</v>
      </c>
      <c r="I31" s="11" t="n">
        <v>16</v>
      </c>
      <c r="J31" s="11" t="n">
        <v>4</v>
      </c>
      <c r="K31" s="11" t="n">
        <v>11</v>
      </c>
    </row>
    <row r="32">
      <c r="A32" s="25" t="inlineStr">
        <is>
          <t>Nevada</t>
        </is>
      </c>
      <c r="B32" s="11" t="n">
        <v>23</v>
      </c>
      <c r="C32" s="11" t="n">
        <v>2</v>
      </c>
      <c r="D32" s="11" t="n">
        <v>21</v>
      </c>
      <c r="E32" s="11" t="n">
        <v>12</v>
      </c>
      <c r="F32" s="11" t="n">
        <v>9</v>
      </c>
      <c r="G32" s="27" t="n">
        <v>22</v>
      </c>
      <c r="H32" s="11" t="n">
        <v>1</v>
      </c>
      <c r="I32" s="11" t="n">
        <v>21</v>
      </c>
      <c r="J32" s="11" t="n">
        <v>16</v>
      </c>
      <c r="K32" s="11" t="n">
        <v>5</v>
      </c>
    </row>
    <row r="33">
      <c r="A33" s="25" t="inlineStr">
        <is>
          <t>New Hampshire</t>
        </is>
      </c>
      <c r="B33" s="11" t="n">
        <v>19</v>
      </c>
      <c r="C33" s="11" t="n">
        <v>1</v>
      </c>
      <c r="D33" s="11" t="n">
        <v>18</v>
      </c>
      <c r="E33" s="11" t="n">
        <v>3</v>
      </c>
      <c r="F33" s="11" t="n">
        <v>15</v>
      </c>
      <c r="G33" s="27" t="n">
        <v>19</v>
      </c>
      <c r="H33" s="11" t="n">
        <v>1</v>
      </c>
      <c r="I33" s="11" t="n">
        <v>18</v>
      </c>
      <c r="J33" s="11" t="n">
        <v>6</v>
      </c>
      <c r="K33" s="11" t="n">
        <v>11</v>
      </c>
    </row>
    <row r="34">
      <c r="A34" s="25" t="inlineStr">
        <is>
          <t>New Jersey</t>
        </is>
      </c>
      <c r="B34" s="11" t="n">
        <v>20</v>
      </c>
      <c r="C34" s="11" t="n">
        <v>2</v>
      </c>
      <c r="D34" s="11" t="n">
        <v>18</v>
      </c>
      <c r="E34" s="11" t="n">
        <v>1</v>
      </c>
      <c r="F34" s="11" t="n">
        <v>18</v>
      </c>
      <c r="G34" s="27" t="n">
        <v>20</v>
      </c>
      <c r="H34" s="11" t="n">
        <v>2</v>
      </c>
      <c r="I34" s="11" t="n">
        <v>18</v>
      </c>
      <c r="J34" s="11" t="n">
        <v>2</v>
      </c>
      <c r="K34" s="11" t="n">
        <v>16</v>
      </c>
    </row>
    <row r="35">
      <c r="A35" s="25" t="inlineStr">
        <is>
          <t>New Mexico</t>
        </is>
      </c>
      <c r="B35" s="11" t="n">
        <v>24</v>
      </c>
      <c r="C35" s="11" t="n">
        <v>2</v>
      </c>
      <c r="D35" s="11" t="n">
        <v>22</v>
      </c>
      <c r="E35" s="11" t="n">
        <v>11</v>
      </c>
      <c r="F35" s="11" t="n">
        <v>11</v>
      </c>
      <c r="G35" s="27" t="n">
        <v>24</v>
      </c>
      <c r="H35" s="11" t="n">
        <v>2</v>
      </c>
      <c r="I35" s="11" t="n">
        <v>22</v>
      </c>
      <c r="J35" s="11" t="n">
        <v>10</v>
      </c>
      <c r="K35" s="11" t="n">
        <v>12</v>
      </c>
    </row>
    <row r="36">
      <c r="A36" s="25" t="inlineStr">
        <is>
          <t>New York</t>
        </is>
      </c>
      <c r="B36" s="11" t="n">
        <v>22</v>
      </c>
      <c r="C36" s="11" t="n">
        <v>2</v>
      </c>
      <c r="D36" s="11" t="n">
        <v>20</v>
      </c>
      <c r="E36" s="11" t="n">
        <v>1</v>
      </c>
      <c r="F36" s="11" t="n">
        <v>19</v>
      </c>
      <c r="G36" s="27" t="n">
        <v>23</v>
      </c>
      <c r="H36" s="11" t="n">
        <v>2</v>
      </c>
      <c r="I36" s="11" t="n">
        <v>21</v>
      </c>
      <c r="J36" s="11" t="n">
        <v>2</v>
      </c>
      <c r="K36" s="11" t="n">
        <v>19</v>
      </c>
    </row>
    <row r="37">
      <c r="A37" s="25" t="inlineStr">
        <is>
          <t>North Carolina</t>
        </is>
      </c>
      <c r="B37" s="11" t="n">
        <v>18</v>
      </c>
      <c r="C37" s="11" t="n">
        <v>2</v>
      </c>
      <c r="D37" s="11" t="n">
        <v>17</v>
      </c>
      <c r="E37" s="11" t="n">
        <v>4</v>
      </c>
      <c r="F37" s="11" t="n">
        <v>13</v>
      </c>
      <c r="G37" s="27" t="n">
        <v>17</v>
      </c>
      <c r="H37" s="11" t="n">
        <v>2</v>
      </c>
      <c r="I37" s="11" t="n">
        <v>15</v>
      </c>
      <c r="J37" s="11" t="n">
        <v>5</v>
      </c>
      <c r="K37" s="11" t="n">
        <v>10</v>
      </c>
    </row>
    <row r="38">
      <c r="A38" s="25" t="inlineStr">
        <is>
          <t>North Dakota</t>
        </is>
      </c>
      <c r="B38" s="11" t="n">
        <v>16</v>
      </c>
      <c r="C38" s="11" t="n">
        <v>3</v>
      </c>
      <c r="D38" s="11" t="n">
        <v>14</v>
      </c>
      <c r="E38" s="11" t="n">
        <v>2</v>
      </c>
      <c r="F38" s="11" t="n">
        <v>12</v>
      </c>
      <c r="G38" s="27" t="n">
        <v>16</v>
      </c>
      <c r="H38" s="11" t="n">
        <v>2</v>
      </c>
      <c r="I38" s="11" t="n">
        <v>15</v>
      </c>
      <c r="J38" s="11" t="n">
        <v>6</v>
      </c>
      <c r="K38" s="11" t="n">
        <v>8</v>
      </c>
    </row>
    <row r="39">
      <c r="A39" s="25" t="inlineStr">
        <is>
          <t>Ohio</t>
        </is>
      </c>
      <c r="B39" s="11" t="n">
        <v>19</v>
      </c>
      <c r="C39" s="11" t="n">
        <v>2</v>
      </c>
      <c r="D39" s="11" t="n">
        <v>17</v>
      </c>
      <c r="E39" s="11" t="n">
        <v>1</v>
      </c>
      <c r="F39" s="11" t="n">
        <v>15</v>
      </c>
      <c r="G39" s="27" t="n">
        <v>18</v>
      </c>
      <c r="H39" s="11" t="n">
        <v>2</v>
      </c>
      <c r="I39" s="11" t="n">
        <v>16</v>
      </c>
      <c r="J39" s="11" t="n">
        <v>1</v>
      </c>
      <c r="K39" s="11" t="n">
        <v>15</v>
      </c>
    </row>
    <row r="40">
      <c r="A40" s="25" t="inlineStr">
        <is>
          <t>Oklahoma</t>
        </is>
      </c>
      <c r="B40" s="11" t="n">
        <v>20</v>
      </c>
      <c r="C40" s="11" t="n">
        <v>2</v>
      </c>
      <c r="D40" s="11" t="n">
        <v>19</v>
      </c>
      <c r="E40" s="11" t="n">
        <v>6</v>
      </c>
      <c r="F40" s="11" t="n">
        <v>13</v>
      </c>
      <c r="G40" s="27" t="n">
        <v>20</v>
      </c>
      <c r="H40" s="11" t="n">
        <v>2</v>
      </c>
      <c r="I40" s="11" t="n">
        <v>19</v>
      </c>
      <c r="J40" s="11" t="n">
        <v>8</v>
      </c>
      <c r="K40" s="11" t="n">
        <v>11</v>
      </c>
    </row>
    <row r="41">
      <c r="A41" s="25" t="inlineStr">
        <is>
          <t>Oregon</t>
        </is>
      </c>
      <c r="B41" s="11" t="n">
        <v>17</v>
      </c>
      <c r="C41" s="11" t="n">
        <v>2</v>
      </c>
      <c r="D41" s="11" t="n">
        <v>15</v>
      </c>
      <c r="E41" s="11" t="n">
        <v>4</v>
      </c>
      <c r="F41" s="11" t="n">
        <v>11</v>
      </c>
      <c r="G41" s="27" t="n">
        <v>18</v>
      </c>
      <c r="H41" s="11" t="n">
        <v>2</v>
      </c>
      <c r="I41" s="11" t="n">
        <v>16</v>
      </c>
      <c r="J41" s="11" t="n">
        <v>8</v>
      </c>
      <c r="K41" s="11" t="n">
        <v>8</v>
      </c>
    </row>
    <row r="42">
      <c r="A42" s="25" t="inlineStr">
        <is>
          <t>Pennsylvania</t>
        </is>
      </c>
      <c r="B42" s="11" t="n">
        <v>19</v>
      </c>
      <c r="C42" s="11" t="n">
        <v>2</v>
      </c>
      <c r="D42" s="11" t="n">
        <v>17</v>
      </c>
      <c r="E42" s="11" t="n">
        <v>3</v>
      </c>
      <c r="F42" s="11" t="n">
        <v>14</v>
      </c>
      <c r="G42" s="27" t="n">
        <v>19</v>
      </c>
      <c r="H42" s="11" t="n">
        <v>2</v>
      </c>
      <c r="I42" s="11" t="n">
        <v>17</v>
      </c>
      <c r="J42" s="11" t="n">
        <v>4</v>
      </c>
      <c r="K42" s="11" t="n">
        <v>13</v>
      </c>
    </row>
    <row r="43">
      <c r="A43" s="25" t="inlineStr">
        <is>
          <t>Rhode Island</t>
        </is>
      </c>
      <c r="B43" s="11" t="n">
        <v>20</v>
      </c>
      <c r="C43" s="11" t="n">
        <v>2</v>
      </c>
      <c r="D43" s="11" t="n">
        <v>18</v>
      </c>
      <c r="E43" s="11" t="n">
        <v>3</v>
      </c>
      <c r="F43" s="11" t="n">
        <v>15</v>
      </c>
      <c r="G43" s="27" t="n">
        <v>21</v>
      </c>
      <c r="H43" s="11" t="n">
        <v>2</v>
      </c>
      <c r="I43" s="11" t="n">
        <v>19</v>
      </c>
      <c r="J43" s="11" t="n">
        <v>4</v>
      </c>
      <c r="K43" s="11" t="n">
        <v>15</v>
      </c>
    </row>
    <row r="44">
      <c r="A44" s="25" t="inlineStr">
        <is>
          <t>South Carolina</t>
        </is>
      </c>
      <c r="B44" s="11" t="n">
        <v>17</v>
      </c>
      <c r="C44" s="11" t="n">
        <v>2</v>
      </c>
      <c r="D44" s="11" t="n">
        <v>15</v>
      </c>
      <c r="E44" s="11" t="n">
        <v>6</v>
      </c>
      <c r="F44" s="11" t="n">
        <v>9</v>
      </c>
      <c r="G44" s="27" t="n">
        <v>20</v>
      </c>
      <c r="H44" s="11" t="n">
        <v>2</v>
      </c>
      <c r="I44" s="11" t="n">
        <v>18</v>
      </c>
      <c r="J44" s="11" t="n">
        <v>12</v>
      </c>
      <c r="K44" s="11" t="n">
        <v>6</v>
      </c>
    </row>
    <row r="45">
      <c r="A45" s="25" t="inlineStr">
        <is>
          <t>South Dakota</t>
        </is>
      </c>
      <c r="B45" s="11" t="n">
        <v>14</v>
      </c>
      <c r="C45" s="11" t="n">
        <v>2</v>
      </c>
      <c r="D45" s="11" t="n">
        <v>12</v>
      </c>
      <c r="E45" s="11" t="n">
        <v>5</v>
      </c>
      <c r="F45" s="11" t="n">
        <v>8</v>
      </c>
      <c r="G45" s="27" t="n">
        <v>15</v>
      </c>
      <c r="H45" s="11" t="n">
        <v>3</v>
      </c>
      <c r="I45" s="11" t="n">
        <v>13</v>
      </c>
      <c r="J45" s="11" t="n">
        <v>8</v>
      </c>
      <c r="K45" s="11" t="n">
        <v>5</v>
      </c>
    </row>
    <row r="46">
      <c r="A46" s="25" t="inlineStr">
        <is>
          <t>Tennessee</t>
        </is>
      </c>
      <c r="B46" s="11" t="n">
        <v>16</v>
      </c>
      <c r="C46" s="11" t="n">
        <v>3</v>
      </c>
      <c r="D46" s="11" t="n">
        <v>13</v>
      </c>
      <c r="E46" s="11" t="n">
        <v>1</v>
      </c>
      <c r="F46" s="11" t="n">
        <v>12</v>
      </c>
      <c r="G46" s="27" t="n">
        <v>17</v>
      </c>
      <c r="H46" s="11" t="n">
        <v>3</v>
      </c>
      <c r="I46" s="11" t="n">
        <v>14</v>
      </c>
      <c r="J46" s="11" t="n">
        <v>4</v>
      </c>
      <c r="K46" s="11" t="n">
        <v>10</v>
      </c>
    </row>
    <row r="47">
      <c r="A47" s="25" t="inlineStr">
        <is>
          <t>Texas</t>
        </is>
      </c>
      <c r="B47" s="11" t="n">
        <v>21</v>
      </c>
      <c r="C47" s="11" t="n">
        <v>2</v>
      </c>
      <c r="D47" s="11" t="n">
        <v>19</v>
      </c>
      <c r="E47" s="11" t="n">
        <v>7</v>
      </c>
      <c r="F47" s="11" t="n">
        <v>12</v>
      </c>
      <c r="G47" s="27" t="n">
        <v>23</v>
      </c>
      <c r="H47" s="11" t="n">
        <v>3</v>
      </c>
      <c r="I47" s="11" t="n">
        <v>21</v>
      </c>
      <c r="J47" s="11" t="n">
        <v>9</v>
      </c>
      <c r="K47" s="11" t="n">
        <v>12</v>
      </c>
    </row>
    <row r="48">
      <c r="A48" s="25" t="inlineStr">
        <is>
          <t>Utah</t>
        </is>
      </c>
      <c r="B48" s="11" t="n">
        <v>13</v>
      </c>
      <c r="C48" s="11" t="n">
        <v>1</v>
      </c>
      <c r="D48" s="11" t="n">
        <v>12</v>
      </c>
      <c r="E48" s="11" t="n">
        <v>3</v>
      </c>
      <c r="F48" s="11" t="n">
        <v>9</v>
      </c>
      <c r="G48" s="27" t="n">
        <v>15</v>
      </c>
      <c r="H48" s="11" t="n">
        <v>1</v>
      </c>
      <c r="I48" s="11" t="n">
        <v>13</v>
      </c>
      <c r="J48" s="11" t="n">
        <v>4</v>
      </c>
      <c r="K48" s="11" t="n">
        <v>9</v>
      </c>
    </row>
    <row r="49">
      <c r="A49" s="25" t="inlineStr">
        <is>
          <t>Vermont</t>
        </is>
      </c>
      <c r="B49" s="11" t="n">
        <v>20</v>
      </c>
      <c r="C49" s="11" t="n">
        <v>1</v>
      </c>
      <c r="D49" s="11" t="n">
        <v>19</v>
      </c>
      <c r="E49" s="11" t="n">
        <v>3</v>
      </c>
      <c r="F49" s="11" t="n">
        <v>16</v>
      </c>
      <c r="G49" s="27" t="n">
        <v>21</v>
      </c>
      <c r="H49" s="11" t="n">
        <v>2</v>
      </c>
      <c r="I49" s="11" t="n">
        <v>20</v>
      </c>
      <c r="J49" s="11" t="n">
        <v>6</v>
      </c>
      <c r="K49" s="11" t="n">
        <v>14</v>
      </c>
    </row>
    <row r="50">
      <c r="A50" s="25" t="inlineStr">
        <is>
          <t>Virginia</t>
        </is>
      </c>
      <c r="B50" s="11" t="n">
        <v>18</v>
      </c>
      <c r="C50" s="11" t="n">
        <v>2</v>
      </c>
      <c r="D50" s="11" t="n">
        <v>16</v>
      </c>
      <c r="E50" s="11" t="n">
        <v>5</v>
      </c>
      <c r="F50" s="11" t="n">
        <v>11</v>
      </c>
      <c r="G50" s="27" t="n">
        <v>17</v>
      </c>
      <c r="H50" s="11" t="n">
        <v>2</v>
      </c>
      <c r="I50" s="11" t="n">
        <v>15</v>
      </c>
      <c r="J50" s="11" t="n">
        <v>7</v>
      </c>
      <c r="K50" s="11" t="n">
        <v>8</v>
      </c>
    </row>
    <row r="51">
      <c r="A51" s="25" t="inlineStr">
        <is>
          <t>Washington</t>
        </is>
      </c>
      <c r="B51" s="11" t="n">
        <v>18</v>
      </c>
      <c r="C51" s="11" t="n">
        <v>2</v>
      </c>
      <c r="D51" s="11" t="n">
        <v>16</v>
      </c>
      <c r="E51" s="11" t="n">
        <v>5</v>
      </c>
      <c r="F51" s="11" t="n">
        <v>11</v>
      </c>
      <c r="G51" s="27" t="n">
        <v>18</v>
      </c>
      <c r="H51" s="11" t="n">
        <v>2</v>
      </c>
      <c r="I51" s="11" t="n">
        <v>16</v>
      </c>
      <c r="J51" s="11" t="n">
        <v>7</v>
      </c>
      <c r="K51" s="11" t="n">
        <v>9</v>
      </c>
    </row>
    <row r="52">
      <c r="A52" s="25" t="inlineStr">
        <is>
          <t>West Virginia</t>
        </is>
      </c>
      <c r="B52" s="11" t="n">
        <v>15</v>
      </c>
      <c r="C52" s="11" t="n">
        <v>2</v>
      </c>
      <c r="D52" s="11" t="n">
        <v>13</v>
      </c>
      <c r="E52" s="11" t="n">
        <v>3</v>
      </c>
      <c r="F52" s="11" t="n">
        <v>10</v>
      </c>
      <c r="G52" s="27" t="n">
        <v>16</v>
      </c>
      <c r="H52" s="11" t="n">
        <v>2</v>
      </c>
      <c r="I52" s="11" t="n">
        <v>14</v>
      </c>
      <c r="J52" s="11" t="n">
        <v>6</v>
      </c>
      <c r="K52" s="11" t="n">
        <v>8</v>
      </c>
    </row>
    <row r="53">
      <c r="A53" s="25" t="inlineStr">
        <is>
          <t>Wisconsin</t>
        </is>
      </c>
      <c r="B53" s="11" t="n">
        <v>17</v>
      </c>
      <c r="C53" s="11" t="n">
        <v>2</v>
      </c>
      <c r="D53" s="11" t="n">
        <v>15</v>
      </c>
      <c r="E53" s="11" t="n">
        <v>2</v>
      </c>
      <c r="F53" s="11" t="n">
        <v>13</v>
      </c>
      <c r="G53" s="27" t="n">
        <v>17</v>
      </c>
      <c r="H53" s="11" t="n">
        <v>1</v>
      </c>
      <c r="I53" s="11" t="n">
        <v>16</v>
      </c>
      <c r="J53" s="11" t="n">
        <v>5</v>
      </c>
      <c r="K53" s="11" t="n">
        <v>11</v>
      </c>
    </row>
    <row r="54">
      <c r="A54" s="25" t="inlineStr">
        <is>
          <t>Wyoming</t>
        </is>
      </c>
      <c r="B54" s="11" t="n">
        <v>16</v>
      </c>
      <c r="C54" s="11" t="n">
        <v>1</v>
      </c>
      <c r="D54" s="11" t="n">
        <v>15</v>
      </c>
      <c r="E54" s="11" t="n">
        <v>2</v>
      </c>
      <c r="F54" s="11" t="n">
        <v>13</v>
      </c>
      <c r="G54" s="27" t="n">
        <v>15</v>
      </c>
      <c r="H54" s="11" t="n">
        <v>1</v>
      </c>
      <c r="I54" s="11" t="n">
        <v>14</v>
      </c>
      <c r="J54" s="11" t="n">
        <v>3</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25</v>
      </c>
      <c r="C56" s="11" t="n">
        <v>3</v>
      </c>
      <c r="D56" s="11" t="n">
        <v>21</v>
      </c>
      <c r="E56" s="11" t="n">
        <v>2</v>
      </c>
      <c r="F56" s="11" t="n">
        <v>20</v>
      </c>
      <c r="G56" s="27" t="n">
        <v>24</v>
      </c>
      <c r="H56" s="11" t="n">
        <v>3</v>
      </c>
      <c r="I56" s="11" t="n">
        <v>21</v>
      </c>
      <c r="J56" s="11" t="n">
        <v>3</v>
      </c>
      <c r="K56" s="11" t="n">
        <v>18</v>
      </c>
    </row>
    <row r="57">
      <c r="A57" s="28" t="inlineStr">
        <is>
          <t>DoDEA¹</t>
        </is>
      </c>
      <c r="B57" s="15" t="n">
        <v>15</v>
      </c>
      <c r="C57" s="15" t="n">
        <v>1</v>
      </c>
      <c r="D57" s="15" t="n">
        <v>14</v>
      </c>
      <c r="E57" s="15" t="n">
        <v>4</v>
      </c>
      <c r="F57" s="15" t="n">
        <v>10</v>
      </c>
      <c r="G57" s="32" t="n">
        <v>15</v>
      </c>
      <c r="H57" s="15" t="n">
        <v>1</v>
      </c>
      <c r="I57" s="15" t="n">
        <v>14</v>
      </c>
      <c r="J57" s="15" t="n">
        <v>4</v>
      </c>
      <c r="K57" s="15" t="n">
        <v>10</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1.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A-20. Percentage of eighth-grade public school students identified as students with disabilities and/or English learners excluded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21</v>
      </c>
      <c r="C4" s="11" t="n">
        <v>2</v>
      </c>
      <c r="D4" s="11" t="n">
        <v>19</v>
      </c>
      <c r="E4" s="11" t="n">
        <v>6</v>
      </c>
      <c r="F4" s="11" t="n">
        <v>13</v>
      </c>
      <c r="G4" s="27" t="n">
        <v>24</v>
      </c>
      <c r="H4" s="11" t="n">
        <v>2</v>
      </c>
      <c r="I4" s="11" t="n">
        <v>22</v>
      </c>
      <c r="J4" s="11" t="n">
        <v>8</v>
      </c>
      <c r="K4" s="11" t="n">
        <v>14</v>
      </c>
    </row>
    <row r="5">
      <c r="A5" s="25" t="inlineStr">
        <is>
          <t>Alabama</t>
        </is>
      </c>
      <c r="B5" s="11" t="n">
        <v>13</v>
      </c>
      <c r="C5" s="11" t="n">
        <v>2</v>
      </c>
      <c r="D5" s="11" t="n">
        <v>11</v>
      </c>
      <c r="E5" s="11" t="n">
        <v>6</v>
      </c>
      <c r="F5" s="11" t="n">
        <v>6</v>
      </c>
      <c r="G5" s="27" t="n">
        <v>17</v>
      </c>
      <c r="H5" s="11" t="n">
        <v>1</v>
      </c>
      <c r="I5" s="11" t="n">
        <v>16</v>
      </c>
      <c r="J5" s="11" t="n">
        <v>7</v>
      </c>
      <c r="K5" s="11" t="n">
        <v>9</v>
      </c>
    </row>
    <row r="6">
      <c r="A6" s="25" t="inlineStr">
        <is>
          <t>Alaska</t>
        </is>
      </c>
      <c r="B6" s="11" t="n">
        <v>24</v>
      </c>
      <c r="C6" s="11" t="n">
        <v>1</v>
      </c>
      <c r="D6" s="11" t="n">
        <v>23</v>
      </c>
      <c r="E6" s="11" t="n">
        <v>8</v>
      </c>
      <c r="F6" s="11" t="n">
        <v>15</v>
      </c>
      <c r="G6" s="27" t="n">
        <v>26</v>
      </c>
      <c r="H6" s="11" t="inlineStr">
        <is>
          <t>#</t>
        </is>
      </c>
      <c r="I6" s="11" t="n">
        <v>26</v>
      </c>
      <c r="J6" s="11" t="n">
        <v>11</v>
      </c>
      <c r="K6" s="11" t="n">
        <v>15</v>
      </c>
    </row>
    <row r="7">
      <c r="A7" s="25" t="inlineStr">
        <is>
          <t>Arizona</t>
        </is>
      </c>
      <c r="B7" s="11" t="n">
        <v>19</v>
      </c>
      <c r="C7" s="11" t="n">
        <v>2</v>
      </c>
      <c r="D7" s="11" t="n">
        <v>17</v>
      </c>
      <c r="E7" s="11" t="n">
        <v>6</v>
      </c>
      <c r="F7" s="11" t="n">
        <v>11</v>
      </c>
      <c r="G7" s="27" t="n">
        <v>19</v>
      </c>
      <c r="H7" s="11" t="n">
        <v>2</v>
      </c>
      <c r="I7" s="11" t="n">
        <v>17</v>
      </c>
      <c r="J7" s="11" t="n">
        <v>8</v>
      </c>
      <c r="K7" s="11" t="n">
        <v>9</v>
      </c>
    </row>
    <row r="8">
      <c r="A8" s="25" t="inlineStr">
        <is>
          <t>Arkansas</t>
        </is>
      </c>
      <c r="B8" s="11" t="n">
        <v>21</v>
      </c>
      <c r="C8" s="11" t="n">
        <v>2</v>
      </c>
      <c r="D8" s="11" t="n">
        <v>19</v>
      </c>
      <c r="E8" s="11" t="n">
        <v>3</v>
      </c>
      <c r="F8" s="11" t="n">
        <v>16</v>
      </c>
      <c r="G8" s="27" t="n">
        <v>23</v>
      </c>
      <c r="H8" s="11" t="n">
        <v>2</v>
      </c>
      <c r="I8" s="11" t="n">
        <v>22</v>
      </c>
      <c r="J8" s="11" t="n">
        <v>3</v>
      </c>
      <c r="K8" s="11" t="n">
        <v>18</v>
      </c>
    </row>
    <row r="9">
      <c r="A9" s="25" t="inlineStr">
        <is>
          <t>California</t>
        </is>
      </c>
      <c r="B9" s="11" t="n">
        <v>24</v>
      </c>
      <c r="C9" s="11" t="n">
        <v>2</v>
      </c>
      <c r="D9" s="11" t="n">
        <v>22</v>
      </c>
      <c r="E9" s="11" t="n">
        <v>14</v>
      </c>
      <c r="F9" s="11" t="n">
        <v>8</v>
      </c>
      <c r="G9" s="27" t="n">
        <v>27</v>
      </c>
      <c r="H9" s="11" t="n">
        <v>2</v>
      </c>
      <c r="I9" s="11" t="n">
        <v>24</v>
      </c>
      <c r="J9" s="11" t="n">
        <v>17</v>
      </c>
      <c r="K9" s="11" t="n">
        <v>8</v>
      </c>
    </row>
    <row r="10">
      <c r="A10" s="25" t="inlineStr">
        <is>
          <t>Colorado</t>
        </is>
      </c>
      <c r="B10" s="11" t="n">
        <v>18</v>
      </c>
      <c r="C10" s="11" t="n">
        <v>1</v>
      </c>
      <c r="D10" s="11" t="n">
        <v>17</v>
      </c>
      <c r="E10" s="11" t="n">
        <v>7</v>
      </c>
      <c r="F10" s="11" t="n">
        <v>10</v>
      </c>
      <c r="G10" s="27" t="n">
        <v>21</v>
      </c>
      <c r="H10" s="11" t="n">
        <v>2</v>
      </c>
      <c r="I10" s="11" t="n">
        <v>19</v>
      </c>
      <c r="J10" s="11" t="n">
        <v>9</v>
      </c>
      <c r="K10" s="11" t="n">
        <v>11</v>
      </c>
    </row>
    <row r="11">
      <c r="A11" s="25" t="inlineStr">
        <is>
          <t>Connecticut</t>
        </is>
      </c>
      <c r="B11" s="11" t="n">
        <v>21</v>
      </c>
      <c r="C11" s="11" t="n">
        <v>2</v>
      </c>
      <c r="D11" s="11" t="n">
        <v>19</v>
      </c>
      <c r="E11" s="11" t="n">
        <v>6</v>
      </c>
      <c r="F11" s="11" t="n">
        <v>13</v>
      </c>
      <c r="G11" s="27" t="n">
        <v>23</v>
      </c>
      <c r="H11" s="11" t="n">
        <v>2</v>
      </c>
      <c r="I11" s="11" t="n">
        <v>22</v>
      </c>
      <c r="J11" s="11" t="n">
        <v>5</v>
      </c>
      <c r="K11" s="11" t="n">
        <v>16</v>
      </c>
    </row>
    <row r="12">
      <c r="A12" s="25" t="inlineStr">
        <is>
          <t>Delaware</t>
        </is>
      </c>
      <c r="B12" s="11" t="n">
        <v>21</v>
      </c>
      <c r="C12" s="11" t="n">
        <v>2</v>
      </c>
      <c r="D12" s="11" t="n">
        <v>19</v>
      </c>
      <c r="E12" s="11" t="n">
        <v>5</v>
      </c>
      <c r="F12" s="11" t="n">
        <v>14</v>
      </c>
      <c r="G12" s="27" t="n">
        <v>27</v>
      </c>
      <c r="H12" s="11" t="n">
        <v>1</v>
      </c>
      <c r="I12" s="11" t="n">
        <v>25</v>
      </c>
      <c r="J12" s="11" t="n">
        <v>7</v>
      </c>
      <c r="K12" s="11" t="n">
        <v>19</v>
      </c>
    </row>
    <row r="13">
      <c r="A13" s="25" t="inlineStr">
        <is>
          <t>Florida</t>
        </is>
      </c>
      <c r="B13" s="11" t="n">
        <v>24</v>
      </c>
      <c r="C13" s="11" t="n">
        <v>3</v>
      </c>
      <c r="D13" s="11" t="n">
        <v>21</v>
      </c>
      <c r="E13" s="11" t="n">
        <v>2</v>
      </c>
      <c r="F13" s="11" t="n">
        <v>19</v>
      </c>
      <c r="G13" s="27" t="n">
        <v>26</v>
      </c>
      <c r="H13" s="11" t="n">
        <v>2</v>
      </c>
      <c r="I13" s="11" t="n">
        <v>24</v>
      </c>
      <c r="J13" s="11" t="n">
        <v>2</v>
      </c>
      <c r="K13" s="11" t="n">
        <v>22</v>
      </c>
    </row>
    <row r="14">
      <c r="A14" s="25" t="inlineStr">
        <is>
          <t>Georgia</t>
        </is>
      </c>
      <c r="B14" s="11" t="n">
        <v>17</v>
      </c>
      <c r="C14" s="11" t="n">
        <v>3</v>
      </c>
      <c r="D14" s="11" t="n">
        <v>14</v>
      </c>
      <c r="E14" s="11" t="n">
        <v>2</v>
      </c>
      <c r="F14" s="11" t="n">
        <v>12</v>
      </c>
      <c r="G14" s="27" t="n">
        <v>22</v>
      </c>
      <c r="H14" s="11" t="n">
        <v>2</v>
      </c>
      <c r="I14" s="11" t="n">
        <v>20</v>
      </c>
      <c r="J14" s="11" t="n">
        <v>3</v>
      </c>
      <c r="K14" s="11" t="n">
        <v>17</v>
      </c>
    </row>
    <row r="15">
      <c r="A15" s="25" t="inlineStr">
        <is>
          <t>Hawaii</t>
        </is>
      </c>
      <c r="B15" s="11" t="n">
        <v>16</v>
      </c>
      <c r="C15" s="11" t="n">
        <v>1</v>
      </c>
      <c r="D15" s="11" t="n">
        <v>15</v>
      </c>
      <c r="E15" s="11" t="n">
        <v>10</v>
      </c>
      <c r="F15" s="11" t="n">
        <v>5</v>
      </c>
      <c r="G15" s="27" t="n">
        <v>22</v>
      </c>
      <c r="H15" s="11" t="n">
        <v>2</v>
      </c>
      <c r="I15" s="11" t="n">
        <v>21</v>
      </c>
      <c r="J15" s="11" t="n">
        <v>16</v>
      </c>
      <c r="K15" s="11" t="n">
        <v>5</v>
      </c>
    </row>
    <row r="16">
      <c r="A16" s="25" t="inlineStr">
        <is>
          <t>Idaho</t>
        </is>
      </c>
      <c r="B16" s="11" t="n">
        <v>15</v>
      </c>
      <c r="C16" s="11" t="n">
        <v>1</v>
      </c>
      <c r="D16" s="11" t="n">
        <v>14</v>
      </c>
      <c r="E16" s="11" t="n">
        <v>5</v>
      </c>
      <c r="F16" s="11" t="n">
        <v>9</v>
      </c>
      <c r="G16" s="27" t="n">
        <v>18</v>
      </c>
      <c r="H16" s="11" t="n">
        <v>2</v>
      </c>
      <c r="I16" s="11" t="n">
        <v>16</v>
      </c>
      <c r="J16" s="11" t="n">
        <v>5</v>
      </c>
      <c r="K16" s="11" t="n">
        <v>11</v>
      </c>
    </row>
    <row r="17">
      <c r="A17" s="25" t="inlineStr">
        <is>
          <t>Illinois</t>
        </is>
      </c>
      <c r="B17" s="11" t="n">
        <v>19</v>
      </c>
      <c r="C17" s="11" t="n">
        <v>1</v>
      </c>
      <c r="D17" s="11" t="n">
        <v>18</v>
      </c>
      <c r="E17" s="11" t="n">
        <v>4</v>
      </c>
      <c r="F17" s="11" t="n">
        <v>15</v>
      </c>
      <c r="G17" s="27" t="n">
        <v>25</v>
      </c>
      <c r="H17" s="11" t="n">
        <v>1</v>
      </c>
      <c r="I17" s="11" t="n">
        <v>23</v>
      </c>
      <c r="J17" s="11" t="n">
        <v>8</v>
      </c>
      <c r="K17" s="11" t="n">
        <v>15</v>
      </c>
    </row>
    <row r="18">
      <c r="A18" s="25" t="inlineStr">
        <is>
          <t>Indiana</t>
        </is>
      </c>
      <c r="B18" s="11" t="n">
        <v>21</v>
      </c>
      <c r="C18" s="11" t="n">
        <v>2</v>
      </c>
      <c r="D18" s="11" t="n">
        <v>19</v>
      </c>
      <c r="E18" s="11" t="n">
        <v>3</v>
      </c>
      <c r="F18" s="11" t="n">
        <v>16</v>
      </c>
      <c r="G18" s="27" t="n">
        <v>21</v>
      </c>
      <c r="H18" s="11" t="n">
        <v>1</v>
      </c>
      <c r="I18" s="11" t="n">
        <v>21</v>
      </c>
      <c r="J18" s="11" t="n">
        <v>5</v>
      </c>
      <c r="K18" s="11" t="n">
        <v>16</v>
      </c>
    </row>
    <row r="19">
      <c r="A19" s="25" t="inlineStr">
        <is>
          <t>Iowa</t>
        </is>
      </c>
      <c r="B19" s="11" t="n">
        <v>18</v>
      </c>
      <c r="C19" s="11" t="n">
        <v>1</v>
      </c>
      <c r="D19" s="11" t="n">
        <v>17</v>
      </c>
      <c r="E19" s="11" t="n">
        <v>3</v>
      </c>
      <c r="F19" s="11" t="n">
        <v>15</v>
      </c>
      <c r="G19" s="27" t="n">
        <v>20</v>
      </c>
      <c r="H19" s="11" t="n">
        <v>1</v>
      </c>
      <c r="I19" s="11" t="n">
        <v>19</v>
      </c>
      <c r="J19" s="11" t="n">
        <v>3</v>
      </c>
      <c r="K19" s="11" t="n">
        <v>16</v>
      </c>
    </row>
    <row r="20">
      <c r="A20" s="25" t="inlineStr">
        <is>
          <t>Kansas</t>
        </is>
      </c>
      <c r="B20" s="11" t="n">
        <v>21</v>
      </c>
      <c r="C20" s="11" t="n">
        <v>2</v>
      </c>
      <c r="D20" s="11" t="n">
        <v>19</v>
      </c>
      <c r="E20" s="11" t="n">
        <v>10</v>
      </c>
      <c r="F20" s="11" t="n">
        <v>9</v>
      </c>
      <c r="G20" s="27" t="n">
        <v>20</v>
      </c>
      <c r="H20" s="11" t="n">
        <v>1</v>
      </c>
      <c r="I20" s="11" t="n">
        <v>19</v>
      </c>
      <c r="J20" s="11" t="n">
        <v>9</v>
      </c>
      <c r="K20" s="11" t="n">
        <v>10</v>
      </c>
    </row>
    <row r="21">
      <c r="A21" s="25" t="inlineStr">
        <is>
          <t>Kentucky</t>
        </is>
      </c>
      <c r="B21" s="11" t="n">
        <v>16</v>
      </c>
      <c r="C21" s="11" t="n">
        <v>2</v>
      </c>
      <c r="D21" s="11" t="n">
        <v>14</v>
      </c>
      <c r="E21" s="11" t="n">
        <v>2</v>
      </c>
      <c r="F21" s="11" t="n">
        <v>12</v>
      </c>
      <c r="G21" s="27" t="n">
        <v>19</v>
      </c>
      <c r="H21" s="11" t="n">
        <v>2</v>
      </c>
      <c r="I21" s="11" t="n">
        <v>17</v>
      </c>
      <c r="J21" s="11" t="n">
        <v>2</v>
      </c>
      <c r="K21" s="11" t="n">
        <v>15</v>
      </c>
    </row>
    <row r="22">
      <c r="A22" s="25" t="inlineStr">
        <is>
          <t>Louisiana</t>
        </is>
      </c>
      <c r="B22" s="11" t="n">
        <v>20</v>
      </c>
      <c r="C22" s="11" t="n">
        <v>3</v>
      </c>
      <c r="D22" s="11" t="n">
        <v>17</v>
      </c>
      <c r="E22" s="11" t="n">
        <v>2</v>
      </c>
      <c r="F22" s="11" t="n">
        <v>15</v>
      </c>
      <c r="G22" s="27" t="n">
        <v>23</v>
      </c>
      <c r="H22" s="11" t="n">
        <v>3</v>
      </c>
      <c r="I22" s="11" t="n">
        <v>20</v>
      </c>
      <c r="J22" s="11" t="n">
        <v>1</v>
      </c>
      <c r="K22" s="11" t="n">
        <v>18</v>
      </c>
    </row>
    <row r="23">
      <c r="A23" s="25" t="inlineStr">
        <is>
          <t>Maine</t>
        </is>
      </c>
      <c r="B23" s="11" t="n">
        <v>22</v>
      </c>
      <c r="C23" s="11" t="n">
        <v>2</v>
      </c>
      <c r="D23" s="11" t="n">
        <v>20</v>
      </c>
      <c r="E23" s="11" t="n">
        <v>5</v>
      </c>
      <c r="F23" s="11" t="n">
        <v>16</v>
      </c>
      <c r="G23" s="27" t="n">
        <v>25</v>
      </c>
      <c r="H23" s="11" t="n">
        <v>1</v>
      </c>
      <c r="I23" s="11" t="n">
        <v>23</v>
      </c>
      <c r="J23" s="11" t="n">
        <v>5</v>
      </c>
      <c r="K23" s="11" t="n">
        <v>18</v>
      </c>
    </row>
    <row r="24">
      <c r="A24" s="25" t="inlineStr">
        <is>
          <t>Maryland</t>
        </is>
      </c>
      <c r="B24" s="11" t="n">
        <v>19</v>
      </c>
      <c r="C24" s="11" t="n">
        <v>3</v>
      </c>
      <c r="D24" s="11" t="n">
        <v>16</v>
      </c>
      <c r="E24" s="11" t="n">
        <v>1</v>
      </c>
      <c r="F24" s="11" t="n">
        <v>14</v>
      </c>
      <c r="G24" s="27" t="n">
        <v>22</v>
      </c>
      <c r="H24" s="11" t="n">
        <v>2</v>
      </c>
      <c r="I24" s="11" t="n">
        <v>21</v>
      </c>
      <c r="J24" s="11" t="n">
        <v>2</v>
      </c>
      <c r="K24" s="11" t="n">
        <v>18</v>
      </c>
    </row>
    <row r="25">
      <c r="A25" s="25" t="inlineStr">
        <is>
          <t>Massachusetts</t>
        </is>
      </c>
      <c r="B25" s="11" t="n">
        <v>24</v>
      </c>
      <c r="C25" s="11" t="n">
        <v>3</v>
      </c>
      <c r="D25" s="11" t="n">
        <v>21</v>
      </c>
      <c r="E25" s="11" t="n">
        <v>6</v>
      </c>
      <c r="F25" s="11" t="n">
        <v>15</v>
      </c>
      <c r="G25" s="27" t="n">
        <v>26</v>
      </c>
      <c r="H25" s="11" t="n">
        <v>3</v>
      </c>
      <c r="I25" s="11" t="n">
        <v>23</v>
      </c>
      <c r="J25" s="11" t="n">
        <v>6</v>
      </c>
      <c r="K25" s="11" t="n">
        <v>17</v>
      </c>
    </row>
    <row r="26">
      <c r="A26" s="25" t="inlineStr">
        <is>
          <t>Michigan</t>
        </is>
      </c>
      <c r="B26" s="11" t="n">
        <v>19</v>
      </c>
      <c r="C26" s="11" t="n">
        <v>3</v>
      </c>
      <c r="D26" s="11" t="n">
        <v>16</v>
      </c>
      <c r="E26" s="11" t="n">
        <v>6</v>
      </c>
      <c r="F26" s="11" t="n">
        <v>11</v>
      </c>
      <c r="G26" s="27" t="n">
        <v>19</v>
      </c>
      <c r="H26" s="11" t="n">
        <v>2</v>
      </c>
      <c r="I26" s="11" t="n">
        <v>18</v>
      </c>
      <c r="J26" s="11" t="n">
        <v>7</v>
      </c>
      <c r="K26" s="11" t="n">
        <v>11</v>
      </c>
    </row>
    <row r="27">
      <c r="A27" s="25" t="inlineStr">
        <is>
          <t>Minnesota</t>
        </is>
      </c>
      <c r="B27" s="11" t="n">
        <v>20</v>
      </c>
      <c r="C27" s="11" t="n">
        <v>2</v>
      </c>
      <c r="D27" s="11" t="n">
        <v>18</v>
      </c>
      <c r="E27" s="11" t="n">
        <v>9</v>
      </c>
      <c r="F27" s="11" t="n">
        <v>9</v>
      </c>
      <c r="G27" s="27" t="n">
        <v>20</v>
      </c>
      <c r="H27" s="11" t="n">
        <v>2</v>
      </c>
      <c r="I27" s="11" t="n">
        <v>19</v>
      </c>
      <c r="J27" s="11" t="n">
        <v>10</v>
      </c>
      <c r="K27" s="11" t="n">
        <v>9</v>
      </c>
    </row>
    <row r="28">
      <c r="A28" s="25" t="inlineStr">
        <is>
          <t>Mississippi</t>
        </is>
      </c>
      <c r="B28" s="11" t="n">
        <v>13</v>
      </c>
      <c r="C28" s="11" t="n">
        <v>1</v>
      </c>
      <c r="D28" s="11" t="n">
        <v>12</v>
      </c>
      <c r="E28" s="11" t="n">
        <v>3</v>
      </c>
      <c r="F28" s="11" t="n">
        <v>10</v>
      </c>
      <c r="G28" s="27" t="n">
        <v>17</v>
      </c>
      <c r="H28" s="11" t="n">
        <v>1</v>
      </c>
      <c r="I28" s="11" t="n">
        <v>16</v>
      </c>
      <c r="J28" s="11" t="n">
        <v>3</v>
      </c>
      <c r="K28" s="11" t="n">
        <v>13</v>
      </c>
    </row>
    <row r="29">
      <c r="A29" s="25" t="inlineStr">
        <is>
          <t>Missouri</t>
        </is>
      </c>
      <c r="B29" s="11" t="n">
        <v>15</v>
      </c>
      <c r="C29" s="11" t="n">
        <v>1</v>
      </c>
      <c r="D29" s="11" t="n">
        <v>14</v>
      </c>
      <c r="E29" s="11" t="n">
        <v>4</v>
      </c>
      <c r="F29" s="11" t="n">
        <v>10</v>
      </c>
      <c r="G29" s="27" t="n">
        <v>18</v>
      </c>
      <c r="H29" s="11" t="n">
        <v>1</v>
      </c>
      <c r="I29" s="11" t="n">
        <v>17</v>
      </c>
      <c r="J29" s="11" t="n">
        <v>6</v>
      </c>
      <c r="K29" s="11" t="n">
        <v>11</v>
      </c>
    </row>
    <row r="30">
      <c r="A30" s="25" t="inlineStr">
        <is>
          <t>Montana</t>
        </is>
      </c>
      <c r="B30" s="11" t="n">
        <v>16</v>
      </c>
      <c r="C30" s="11" t="n">
        <v>1</v>
      </c>
      <c r="D30" s="11" t="n">
        <v>15</v>
      </c>
      <c r="E30" s="11" t="n">
        <v>5</v>
      </c>
      <c r="F30" s="11" t="n">
        <v>9</v>
      </c>
      <c r="G30" s="27" t="n">
        <v>17</v>
      </c>
      <c r="H30" s="11" t="n">
        <v>1</v>
      </c>
      <c r="I30" s="11" t="n">
        <v>17</v>
      </c>
      <c r="J30" s="11" t="n">
        <v>5</v>
      </c>
      <c r="K30" s="11" t="n">
        <v>12</v>
      </c>
    </row>
    <row r="31">
      <c r="A31" s="25" t="inlineStr">
        <is>
          <t>Nebraska</t>
        </is>
      </c>
      <c r="B31" s="11" t="n">
        <v>18</v>
      </c>
      <c r="C31" s="11" t="n">
        <v>1</v>
      </c>
      <c r="D31" s="11" t="n">
        <v>17</v>
      </c>
      <c r="E31" s="11" t="n">
        <v>4</v>
      </c>
      <c r="F31" s="11" t="n">
        <v>13</v>
      </c>
      <c r="G31" s="27" t="n">
        <v>19</v>
      </c>
      <c r="H31" s="11" t="n">
        <v>1</v>
      </c>
      <c r="I31" s="11" t="n">
        <v>18</v>
      </c>
      <c r="J31" s="11" t="n">
        <v>6</v>
      </c>
      <c r="K31" s="11" t="n">
        <v>11</v>
      </c>
    </row>
    <row r="32">
      <c r="A32" s="25" t="inlineStr">
        <is>
          <t>Nevada</t>
        </is>
      </c>
      <c r="B32" s="11" t="n">
        <v>22</v>
      </c>
      <c r="C32" s="11" t="n">
        <v>1</v>
      </c>
      <c r="D32" s="11" t="n">
        <v>21</v>
      </c>
      <c r="E32" s="11" t="n">
        <v>15</v>
      </c>
      <c r="F32" s="11" t="n">
        <v>6</v>
      </c>
      <c r="G32" s="27" t="n">
        <v>20</v>
      </c>
      <c r="H32" s="11" t="n">
        <v>1</v>
      </c>
      <c r="I32" s="11" t="n">
        <v>19</v>
      </c>
      <c r="J32" s="11" t="n">
        <v>14</v>
      </c>
      <c r="K32" s="11" t="n">
        <v>5</v>
      </c>
    </row>
    <row r="33">
      <c r="A33" s="25" t="inlineStr">
        <is>
          <t>New Hampshire</t>
        </is>
      </c>
      <c r="B33" s="11" t="n">
        <v>21</v>
      </c>
      <c r="C33" s="11" t="n">
        <v>1</v>
      </c>
      <c r="D33" s="11" t="n">
        <v>20</v>
      </c>
      <c r="E33" s="11" t="n">
        <v>7</v>
      </c>
      <c r="F33" s="11" t="n">
        <v>14</v>
      </c>
      <c r="G33" s="27" t="n">
        <v>22</v>
      </c>
      <c r="H33" s="11" t="n">
        <v>1</v>
      </c>
      <c r="I33" s="11" t="n">
        <v>21</v>
      </c>
      <c r="J33" s="11" t="n">
        <v>8</v>
      </c>
      <c r="K33" s="11" t="n">
        <v>13</v>
      </c>
    </row>
    <row r="34">
      <c r="A34" s="25" t="inlineStr">
        <is>
          <t>New Jersey</t>
        </is>
      </c>
      <c r="B34" s="11" t="n">
        <v>21</v>
      </c>
      <c r="C34" s="11" t="n">
        <v>2</v>
      </c>
      <c r="D34" s="11" t="n">
        <v>19</v>
      </c>
      <c r="E34" s="11" t="n">
        <v>2</v>
      </c>
      <c r="F34" s="11" t="n">
        <v>17</v>
      </c>
      <c r="G34" s="27" t="n">
        <v>23</v>
      </c>
      <c r="H34" s="11" t="n">
        <v>2</v>
      </c>
      <c r="I34" s="11" t="n">
        <v>21</v>
      </c>
      <c r="J34" s="11" t="n">
        <v>1</v>
      </c>
      <c r="K34" s="11" t="n">
        <v>19</v>
      </c>
    </row>
    <row r="35">
      <c r="A35" s="25" t="inlineStr">
        <is>
          <t>New Mexico</t>
        </is>
      </c>
      <c r="B35" s="11" t="n">
        <v>25</v>
      </c>
      <c r="C35" s="11" t="n">
        <v>3</v>
      </c>
      <c r="D35" s="11" t="n">
        <v>23</v>
      </c>
      <c r="E35" s="11" t="n">
        <v>9</v>
      </c>
      <c r="F35" s="11" t="n">
        <v>14</v>
      </c>
      <c r="G35" s="27" t="n">
        <v>33</v>
      </c>
      <c r="H35" s="11" t="n">
        <v>2</v>
      </c>
      <c r="I35" s="11" t="n">
        <v>32</v>
      </c>
      <c r="J35" s="11" t="n">
        <v>19</v>
      </c>
      <c r="K35" s="11" t="n">
        <v>13</v>
      </c>
    </row>
    <row r="36">
      <c r="A36" s="25" t="inlineStr">
        <is>
          <t>New York</t>
        </is>
      </c>
      <c r="B36" s="11" t="n">
        <v>24</v>
      </c>
      <c r="C36" s="11" t="n">
        <v>2</v>
      </c>
      <c r="D36" s="11" t="n">
        <v>22</v>
      </c>
      <c r="E36" s="11" t="n">
        <v>2</v>
      </c>
      <c r="F36" s="11" t="n">
        <v>20</v>
      </c>
      <c r="G36" s="27" t="n">
        <v>24</v>
      </c>
      <c r="H36" s="11" t="n">
        <v>2</v>
      </c>
      <c r="I36" s="11" t="n">
        <v>22</v>
      </c>
      <c r="J36" s="11" t="n">
        <v>1</v>
      </c>
      <c r="K36" s="11" t="n">
        <v>21</v>
      </c>
    </row>
    <row r="37">
      <c r="A37" s="25" t="inlineStr">
        <is>
          <t>North Carolina</t>
        </is>
      </c>
      <c r="B37" s="11" t="n">
        <v>17</v>
      </c>
      <c r="C37" s="11" t="n">
        <v>1</v>
      </c>
      <c r="D37" s="11" t="n">
        <v>16</v>
      </c>
      <c r="E37" s="11" t="n">
        <v>4</v>
      </c>
      <c r="F37" s="11" t="n">
        <v>11</v>
      </c>
      <c r="G37" s="27" t="n">
        <v>20</v>
      </c>
      <c r="H37" s="11" t="n">
        <v>2</v>
      </c>
      <c r="I37" s="11" t="n">
        <v>18</v>
      </c>
      <c r="J37" s="11" t="n">
        <v>6</v>
      </c>
      <c r="K37" s="11" t="n">
        <v>12</v>
      </c>
    </row>
    <row r="38">
      <c r="A38" s="25" t="inlineStr">
        <is>
          <t>North Dakota</t>
        </is>
      </c>
      <c r="B38" s="11" t="n">
        <v>15</v>
      </c>
      <c r="C38" s="11" t="n">
        <v>1</v>
      </c>
      <c r="D38" s="11" t="n">
        <v>14</v>
      </c>
      <c r="E38" s="11" t="n">
        <v>4</v>
      </c>
      <c r="F38" s="11" t="n">
        <v>10</v>
      </c>
      <c r="G38" s="27" t="n">
        <v>17</v>
      </c>
      <c r="H38" s="11" t="n">
        <v>2</v>
      </c>
      <c r="I38" s="11" t="n">
        <v>16</v>
      </c>
      <c r="J38" s="11" t="n">
        <v>4</v>
      </c>
      <c r="K38" s="11" t="n">
        <v>12</v>
      </c>
    </row>
    <row r="39">
      <c r="A39" s="25" t="inlineStr">
        <is>
          <t>Ohio</t>
        </is>
      </c>
      <c r="B39" s="11" t="n">
        <v>19</v>
      </c>
      <c r="C39" s="11" t="n">
        <v>2</v>
      </c>
      <c r="D39" s="11" t="n">
        <v>17</v>
      </c>
      <c r="E39" s="11" t="n">
        <v>2</v>
      </c>
      <c r="F39" s="11" t="n">
        <v>15</v>
      </c>
      <c r="G39" s="27" t="n">
        <v>19</v>
      </c>
      <c r="H39" s="11" t="n">
        <v>1</v>
      </c>
      <c r="I39" s="11" t="n">
        <v>17</v>
      </c>
      <c r="J39" s="11" t="n">
        <v>1</v>
      </c>
      <c r="K39" s="11" t="n">
        <v>16</v>
      </c>
    </row>
    <row r="40">
      <c r="A40" s="25" t="inlineStr">
        <is>
          <t>Oklahoma</t>
        </is>
      </c>
      <c r="B40" s="11" t="n">
        <v>20</v>
      </c>
      <c r="C40" s="11" t="n">
        <v>2</v>
      </c>
      <c r="D40" s="11" t="n">
        <v>18</v>
      </c>
      <c r="E40" s="11" t="n">
        <v>6</v>
      </c>
      <c r="F40" s="11" t="n">
        <v>12</v>
      </c>
      <c r="G40" s="27" t="n">
        <v>25</v>
      </c>
      <c r="H40" s="11" t="n">
        <v>2</v>
      </c>
      <c r="I40" s="11" t="n">
        <v>23</v>
      </c>
      <c r="J40" s="11" t="n">
        <v>10</v>
      </c>
      <c r="K40" s="11" t="n">
        <v>13</v>
      </c>
    </row>
    <row r="41">
      <c r="A41" s="25" t="inlineStr">
        <is>
          <t>Oregon</t>
        </is>
      </c>
      <c r="B41" s="11" t="n">
        <v>20</v>
      </c>
      <c r="C41" s="11" t="n">
        <v>1</v>
      </c>
      <c r="D41" s="11" t="n">
        <v>18</v>
      </c>
      <c r="E41" s="11" t="n">
        <v>8</v>
      </c>
      <c r="F41" s="11" t="n">
        <v>10</v>
      </c>
      <c r="G41" s="27" t="n">
        <v>21</v>
      </c>
      <c r="H41" s="11" t="n">
        <v>1</v>
      </c>
      <c r="I41" s="11" t="n">
        <v>20</v>
      </c>
      <c r="J41" s="11" t="n">
        <v>9</v>
      </c>
      <c r="K41" s="11" t="n">
        <v>11</v>
      </c>
    </row>
    <row r="42">
      <c r="A42" s="25" t="inlineStr">
        <is>
          <t>Pennsylvania</t>
        </is>
      </c>
      <c r="B42" s="11" t="n">
        <v>22</v>
      </c>
      <c r="C42" s="11" t="n">
        <v>2</v>
      </c>
      <c r="D42" s="11" t="n">
        <v>19</v>
      </c>
      <c r="E42" s="11" t="n">
        <v>5</v>
      </c>
      <c r="F42" s="11" t="n">
        <v>15</v>
      </c>
      <c r="G42" s="27" t="n">
        <v>23</v>
      </c>
      <c r="H42" s="11" t="n">
        <v>2</v>
      </c>
      <c r="I42" s="11" t="n">
        <v>21</v>
      </c>
      <c r="J42" s="11" t="n">
        <v>4</v>
      </c>
      <c r="K42" s="11" t="n">
        <v>17</v>
      </c>
    </row>
    <row r="43">
      <c r="A43" s="25" t="inlineStr">
        <is>
          <t>Rhode Island</t>
        </is>
      </c>
      <c r="B43" s="11" t="n">
        <v>22</v>
      </c>
      <c r="C43" s="11" t="n">
        <v>2</v>
      </c>
      <c r="D43" s="11" t="n">
        <v>20</v>
      </c>
      <c r="E43" s="11" t="n">
        <v>5</v>
      </c>
      <c r="F43" s="11" t="n">
        <v>15</v>
      </c>
      <c r="G43" s="27" t="n">
        <v>25</v>
      </c>
      <c r="H43" s="11" t="n">
        <v>2</v>
      </c>
      <c r="I43" s="11" t="n">
        <v>24</v>
      </c>
      <c r="J43" s="11" t="n">
        <v>6</v>
      </c>
      <c r="K43" s="11" t="n">
        <v>17</v>
      </c>
    </row>
    <row r="44">
      <c r="A44" s="25" t="inlineStr">
        <is>
          <t>South Carolina</t>
        </is>
      </c>
      <c r="B44" s="11" t="n">
        <v>20</v>
      </c>
      <c r="C44" s="11" t="n">
        <v>1</v>
      </c>
      <c r="D44" s="11" t="n">
        <v>18</v>
      </c>
      <c r="E44" s="11" t="n">
        <v>10</v>
      </c>
      <c r="F44" s="11" t="n">
        <v>9</v>
      </c>
      <c r="G44" s="27" t="n">
        <v>19</v>
      </c>
      <c r="H44" s="11" t="n">
        <v>1</v>
      </c>
      <c r="I44" s="11" t="n">
        <v>18</v>
      </c>
      <c r="J44" s="11" t="n">
        <v>7</v>
      </c>
      <c r="K44" s="11" t="n">
        <v>11</v>
      </c>
    </row>
    <row r="45">
      <c r="A45" s="25" t="inlineStr">
        <is>
          <t>South Dakota</t>
        </is>
      </c>
      <c r="B45" s="11" t="n">
        <v>15</v>
      </c>
      <c r="C45" s="11" t="n">
        <v>2</v>
      </c>
      <c r="D45" s="11" t="n">
        <v>14</v>
      </c>
      <c r="E45" s="11" t="n">
        <v>8</v>
      </c>
      <c r="F45" s="11" t="n">
        <v>6</v>
      </c>
      <c r="G45" s="27" t="n">
        <v>17</v>
      </c>
      <c r="H45" s="11" t="n">
        <v>2</v>
      </c>
      <c r="I45" s="11" t="n">
        <v>16</v>
      </c>
      <c r="J45" s="11" t="n">
        <v>10</v>
      </c>
      <c r="K45" s="11" t="n">
        <v>6</v>
      </c>
    </row>
    <row r="46">
      <c r="A46" s="25" t="inlineStr">
        <is>
          <t>Tennessee</t>
        </is>
      </c>
      <c r="B46" s="11" t="n">
        <v>15</v>
      </c>
      <c r="C46" s="11" t="n">
        <v>2</v>
      </c>
      <c r="D46" s="11" t="n">
        <v>13</v>
      </c>
      <c r="E46" s="11" t="n">
        <v>3</v>
      </c>
      <c r="F46" s="11" t="n">
        <v>10</v>
      </c>
      <c r="G46" s="27" t="n">
        <v>17</v>
      </c>
      <c r="H46" s="11" t="n">
        <v>3</v>
      </c>
      <c r="I46" s="11" t="n">
        <v>15</v>
      </c>
      <c r="J46" s="11" t="n">
        <v>3</v>
      </c>
      <c r="K46" s="11" t="n">
        <v>12</v>
      </c>
    </row>
    <row r="47">
      <c r="A47" s="25" t="inlineStr">
        <is>
          <t>Texas</t>
        </is>
      </c>
      <c r="B47" s="11" t="n">
        <v>27</v>
      </c>
      <c r="C47" s="11" t="n">
        <v>2</v>
      </c>
      <c r="D47" s="11" t="n">
        <v>25</v>
      </c>
      <c r="E47" s="11" t="n">
        <v>12</v>
      </c>
      <c r="F47" s="11" t="n">
        <v>13</v>
      </c>
      <c r="G47" s="27" t="n">
        <v>34</v>
      </c>
      <c r="H47" s="11" t="n">
        <v>2</v>
      </c>
      <c r="I47" s="11" t="n">
        <v>32</v>
      </c>
      <c r="J47" s="11" t="n">
        <v>17</v>
      </c>
      <c r="K47" s="11" t="n">
        <v>15</v>
      </c>
    </row>
    <row r="48">
      <c r="A48" s="25" t="inlineStr">
        <is>
          <t>Utah</t>
        </is>
      </c>
      <c r="B48" s="11" t="n">
        <v>18</v>
      </c>
      <c r="C48" s="11" t="n">
        <v>1</v>
      </c>
      <c r="D48" s="11" t="n">
        <v>17</v>
      </c>
      <c r="E48" s="11" t="n">
        <v>5</v>
      </c>
      <c r="F48" s="11" t="n">
        <v>11</v>
      </c>
      <c r="G48" s="27" t="n">
        <v>23</v>
      </c>
      <c r="H48" s="11" t="n">
        <v>1</v>
      </c>
      <c r="I48" s="11" t="n">
        <v>21</v>
      </c>
      <c r="J48" s="11" t="n">
        <v>8</v>
      </c>
      <c r="K48" s="11" t="n">
        <v>13</v>
      </c>
    </row>
    <row r="49">
      <c r="A49" s="25" t="inlineStr">
        <is>
          <t>Vermont</t>
        </is>
      </c>
      <c r="B49" s="11" t="n">
        <v>21</v>
      </c>
      <c r="C49" s="11" t="n">
        <v>1</v>
      </c>
      <c r="D49" s="11" t="n">
        <v>19</v>
      </c>
      <c r="E49" s="11" t="n">
        <v>4</v>
      </c>
      <c r="F49" s="11" t="n">
        <v>15</v>
      </c>
      <c r="G49" s="27" t="n">
        <v>23</v>
      </c>
      <c r="H49" s="11" t="n">
        <v>2</v>
      </c>
      <c r="I49" s="11" t="n">
        <v>22</v>
      </c>
      <c r="J49" s="11" t="n">
        <v>6</v>
      </c>
      <c r="K49" s="11" t="n">
        <v>16</v>
      </c>
    </row>
    <row r="50">
      <c r="A50" s="25" t="inlineStr">
        <is>
          <t>Virginia</t>
        </is>
      </c>
      <c r="B50" s="11" t="n">
        <v>19</v>
      </c>
      <c r="C50" s="11" t="n">
        <v>2</v>
      </c>
      <c r="D50" s="11" t="n">
        <v>17</v>
      </c>
      <c r="E50" s="11" t="n">
        <v>6</v>
      </c>
      <c r="F50" s="11" t="n">
        <v>11</v>
      </c>
      <c r="G50" s="27" t="n">
        <v>20</v>
      </c>
      <c r="H50" s="11" t="n">
        <v>2</v>
      </c>
      <c r="I50" s="11" t="n">
        <v>17</v>
      </c>
      <c r="J50" s="11" t="n">
        <v>7</v>
      </c>
      <c r="K50" s="11" t="n">
        <v>10</v>
      </c>
    </row>
    <row r="51">
      <c r="A51" s="25" t="inlineStr">
        <is>
          <t>Washington</t>
        </is>
      </c>
      <c r="B51" s="11" t="n">
        <v>20</v>
      </c>
      <c r="C51" s="11" t="n">
        <v>2</v>
      </c>
      <c r="D51" s="11" t="n">
        <v>18</v>
      </c>
      <c r="E51" s="11" t="n">
        <v>9</v>
      </c>
      <c r="F51" s="11" t="n">
        <v>10</v>
      </c>
      <c r="G51" s="27" t="n">
        <v>21</v>
      </c>
      <c r="H51" s="11" t="n">
        <v>2</v>
      </c>
      <c r="I51" s="11" t="n">
        <v>19</v>
      </c>
      <c r="J51" s="11" t="n">
        <v>10</v>
      </c>
      <c r="K51" s="11" t="n">
        <v>9</v>
      </c>
    </row>
    <row r="52">
      <c r="A52" s="25" t="inlineStr">
        <is>
          <t>West Virginia</t>
        </is>
      </c>
      <c r="B52" s="11" t="n">
        <v>17</v>
      </c>
      <c r="C52" s="11" t="n">
        <v>1</v>
      </c>
      <c r="D52" s="11" t="n">
        <v>15</v>
      </c>
      <c r="E52" s="11" t="n">
        <v>7</v>
      </c>
      <c r="F52" s="11" t="n">
        <v>9</v>
      </c>
      <c r="G52" s="27" t="n">
        <v>20</v>
      </c>
      <c r="H52" s="11" t="n">
        <v>2</v>
      </c>
      <c r="I52" s="11" t="n">
        <v>18</v>
      </c>
      <c r="J52" s="11" t="n">
        <v>8</v>
      </c>
      <c r="K52" s="11" t="n">
        <v>10</v>
      </c>
    </row>
    <row r="53">
      <c r="A53" s="25" t="inlineStr">
        <is>
          <t>Wisconsin</t>
        </is>
      </c>
      <c r="B53" s="11" t="n">
        <v>17</v>
      </c>
      <c r="C53" s="11" t="n">
        <v>2</v>
      </c>
      <c r="D53" s="11" t="n">
        <v>15</v>
      </c>
      <c r="E53" s="11" t="n">
        <v>4</v>
      </c>
      <c r="F53" s="11" t="n">
        <v>11</v>
      </c>
      <c r="G53" s="27" t="n">
        <v>18</v>
      </c>
      <c r="H53" s="11" t="n">
        <v>1</v>
      </c>
      <c r="I53" s="11" t="n">
        <v>17</v>
      </c>
      <c r="J53" s="11" t="n">
        <v>5</v>
      </c>
      <c r="K53" s="11" t="n">
        <v>12</v>
      </c>
    </row>
    <row r="54">
      <c r="A54" s="25" t="inlineStr">
        <is>
          <t>Wyoming</t>
        </is>
      </c>
      <c r="B54" s="11" t="n">
        <v>16</v>
      </c>
      <c r="C54" s="11" t="n">
        <v>2</v>
      </c>
      <c r="D54" s="11" t="n">
        <v>14</v>
      </c>
      <c r="E54" s="11" t="n">
        <v>3</v>
      </c>
      <c r="F54" s="11" t="n">
        <v>12</v>
      </c>
      <c r="G54" s="27" t="n">
        <v>16</v>
      </c>
      <c r="H54" s="11" t="n">
        <v>2</v>
      </c>
      <c r="I54" s="11" t="n">
        <v>15</v>
      </c>
      <c r="J54" s="11" t="n">
        <v>2</v>
      </c>
      <c r="K54" s="11" t="n">
        <v>13</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25</v>
      </c>
      <c r="C56" s="11" t="n">
        <v>2</v>
      </c>
      <c r="D56" s="11" t="n">
        <v>23</v>
      </c>
      <c r="E56" s="11" t="n">
        <v>1</v>
      </c>
      <c r="F56" s="11" t="n">
        <v>22</v>
      </c>
      <c r="G56" s="27" t="n">
        <v>18</v>
      </c>
      <c r="H56" s="11" t="n">
        <v>2</v>
      </c>
      <c r="I56" s="11" t="n">
        <v>16</v>
      </c>
      <c r="J56" s="11" t="n">
        <v>4</v>
      </c>
      <c r="K56" s="11" t="n">
        <v>13</v>
      </c>
    </row>
    <row r="57">
      <c r="A57" s="28" t="inlineStr">
        <is>
          <t>DoDEA¹</t>
        </is>
      </c>
      <c r="B57" s="15" t="n">
        <v>17</v>
      </c>
      <c r="C57" s="15" t="n">
        <v>1</v>
      </c>
      <c r="D57" s="15" t="n">
        <v>15</v>
      </c>
      <c r="E57" s="15" t="n">
        <v>4</v>
      </c>
      <c r="F57" s="15" t="n">
        <v>11</v>
      </c>
      <c r="G57" s="32" t="n">
        <v>18</v>
      </c>
      <c r="H57" s="15" t="n">
        <v>2</v>
      </c>
      <c r="I57" s="15" t="n">
        <v>16</v>
      </c>
      <c r="J57" s="15" t="n">
        <v>4</v>
      </c>
      <c r="K57" s="15" t="n">
        <v>13</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32.xml><?xml version="1.0" encoding="utf-8"?>
<worksheet xmlns="http://schemas.openxmlformats.org/spreadsheetml/2006/main">
  <sheetPr>
    <outlinePr summaryBelow="1" summaryRight="1"/>
    <pageSetUpPr/>
  </sheetPr>
  <dimension ref="A1:J60"/>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s>
  <sheetData>
    <row r="1">
      <c r="A1" s="2" t="inlineStr">
        <is>
          <t>Table A-21. Percentage of fourth-grade public school students identified as students with disabilities excluded and assessed in NAEP reading when accommodations were not permitted, by state/jurisdiction: 1992, 1994, and 1998</t>
        </is>
      </c>
    </row>
    <row r="2">
      <c r="A2" s="17" t="inlineStr">
        <is>
          <t>State/jurisdiction</t>
        </is>
      </c>
      <c r="B2" s="18" t="n">
        <v>1992</v>
      </c>
      <c r="C2" s="19" t="n"/>
      <c r="D2" s="19" t="n"/>
      <c r="E2" s="18" t="n">
        <v>1994</v>
      </c>
      <c r="F2" s="19" t="n"/>
      <c r="G2" s="19" t="n"/>
      <c r="H2" s="18" t="n">
        <v>1998</v>
      </c>
      <c r="I2" s="19" t="n"/>
      <c r="J2" s="19" t="n"/>
    </row>
    <row r="3">
      <c r="A3" s="6" t="n"/>
      <c r="B3" s="20" t="inlineStr">
        <is>
          <t>Identified</t>
        </is>
      </c>
      <c r="C3" s="21" t="inlineStr">
        <is>
          <t>Excluded</t>
        </is>
      </c>
      <c r="D3" s="21" t="inlineStr">
        <is>
          <t>Assessed</t>
        </is>
      </c>
      <c r="E3" s="22" t="inlineStr">
        <is>
          <t>Identified</t>
        </is>
      </c>
      <c r="F3" s="20" t="inlineStr">
        <is>
          <t>Excluded</t>
        </is>
      </c>
      <c r="G3" s="21" t="inlineStr">
        <is>
          <t>Assessed</t>
        </is>
      </c>
      <c r="H3" s="22" t="inlineStr">
        <is>
          <t>Identified</t>
        </is>
      </c>
      <c r="I3" s="21" t="inlineStr">
        <is>
          <t>Excluded</t>
        </is>
      </c>
      <c r="J3" s="21" t="inlineStr">
        <is>
          <t>Assessed</t>
        </is>
      </c>
    </row>
    <row r="4">
      <c r="A4" s="10" t="inlineStr">
        <is>
          <t>Nation (public)</t>
        </is>
      </c>
      <c r="B4" s="11" t="n">
        <v>8</v>
      </c>
      <c r="C4" s="11" t="n">
        <v>5</v>
      </c>
      <c r="D4" s="11" t="n">
        <v>3</v>
      </c>
      <c r="E4" s="27" t="n">
        <v>11</v>
      </c>
      <c r="F4" s="11" t="n">
        <v>5</v>
      </c>
      <c r="G4" s="11" t="n">
        <v>6</v>
      </c>
      <c r="H4" s="27" t="n">
        <v>12</v>
      </c>
      <c r="I4" s="11" t="n">
        <v>7</v>
      </c>
      <c r="J4" s="11" t="n">
        <v>5</v>
      </c>
    </row>
    <row r="5">
      <c r="A5" s="25" t="inlineStr">
        <is>
          <t>Alabama</t>
        </is>
      </c>
      <c r="B5" s="11" t="n">
        <v>10</v>
      </c>
      <c r="C5" s="11" t="n">
        <v>5</v>
      </c>
      <c r="D5" s="11" t="n">
        <v>4</v>
      </c>
      <c r="E5" s="27" t="n">
        <v>11</v>
      </c>
      <c r="F5" s="11" t="n">
        <v>5</v>
      </c>
      <c r="G5" s="11" t="n">
        <v>5</v>
      </c>
      <c r="H5" s="27" t="n">
        <v>12</v>
      </c>
      <c r="I5" s="11" t="n">
        <v>7</v>
      </c>
      <c r="J5" s="11" t="n">
        <v>5</v>
      </c>
    </row>
    <row r="6">
      <c r="A6" s="25" t="inlineStr">
        <is>
          <t>Alaska</t>
        </is>
      </c>
      <c r="B6" s="11" t="inlineStr">
        <is>
          <t>—</t>
        </is>
      </c>
      <c r="C6" s="11" t="inlineStr">
        <is>
          <t>—</t>
        </is>
      </c>
      <c r="D6" s="11" t="inlineStr">
        <is>
          <t>—</t>
        </is>
      </c>
      <c r="E6" s="27" t="inlineStr">
        <is>
          <t>—</t>
        </is>
      </c>
      <c r="F6" s="11" t="inlineStr">
        <is>
          <t>—</t>
        </is>
      </c>
      <c r="G6" s="11" t="inlineStr">
        <is>
          <t>—</t>
        </is>
      </c>
      <c r="H6" s="27" t="inlineStr">
        <is>
          <t>—</t>
        </is>
      </c>
      <c r="I6" s="11" t="inlineStr">
        <is>
          <t>—</t>
        </is>
      </c>
      <c r="J6" s="11" t="inlineStr">
        <is>
          <t>—</t>
        </is>
      </c>
    </row>
    <row r="7">
      <c r="A7" s="25" t="inlineStr">
        <is>
          <t>Arizona</t>
        </is>
      </c>
      <c r="B7" s="11" t="n">
        <v>8</v>
      </c>
      <c r="C7" s="11" t="n">
        <v>5</v>
      </c>
      <c r="D7" s="11" t="n">
        <v>3</v>
      </c>
      <c r="E7" s="27" t="n">
        <v>10</v>
      </c>
      <c r="F7" s="11" t="n">
        <v>4</v>
      </c>
      <c r="G7" s="11" t="n">
        <v>6</v>
      </c>
      <c r="H7" s="27" t="n">
        <v>10</v>
      </c>
      <c r="I7" s="11" t="n">
        <v>5</v>
      </c>
      <c r="J7" s="11" t="n">
        <v>5</v>
      </c>
    </row>
    <row r="8">
      <c r="A8" s="25" t="inlineStr">
        <is>
          <t>Arkansas</t>
        </is>
      </c>
      <c r="B8" s="11" t="n">
        <v>11</v>
      </c>
      <c r="C8" s="11" t="n">
        <v>5</v>
      </c>
      <c r="D8" s="11" t="n">
        <v>5</v>
      </c>
      <c r="E8" s="27" t="n">
        <v>12</v>
      </c>
      <c r="F8" s="11" t="n">
        <v>6</v>
      </c>
      <c r="G8" s="11" t="n">
        <v>6</v>
      </c>
      <c r="H8" s="27" t="n">
        <v>10</v>
      </c>
      <c r="I8" s="11" t="n">
        <v>4</v>
      </c>
      <c r="J8" s="11" t="n">
        <v>6</v>
      </c>
    </row>
    <row r="9">
      <c r="A9" s="25" t="inlineStr">
        <is>
          <t>California</t>
        </is>
      </c>
      <c r="B9" s="11" t="n">
        <v>8</v>
      </c>
      <c r="C9" s="11" t="n">
        <v>4</v>
      </c>
      <c r="D9" s="11" t="n">
        <v>4</v>
      </c>
      <c r="E9" s="27" t="n">
        <v>9</v>
      </c>
      <c r="F9" s="11" t="n">
        <v>4</v>
      </c>
      <c r="G9" s="11" t="n">
        <v>4</v>
      </c>
      <c r="H9" s="27" t="n">
        <v>6</v>
      </c>
      <c r="I9" s="11" t="n">
        <v>3</v>
      </c>
      <c r="J9" s="11" t="n">
        <v>3</v>
      </c>
    </row>
    <row r="10">
      <c r="A10" s="25" t="inlineStr">
        <is>
          <t>Colorado</t>
        </is>
      </c>
      <c r="B10" s="11" t="n">
        <v>8</v>
      </c>
      <c r="C10" s="11" t="n">
        <v>5</v>
      </c>
      <c r="D10" s="11" t="n">
        <v>3</v>
      </c>
      <c r="E10" s="27" t="n">
        <v>11</v>
      </c>
      <c r="F10" s="11" t="n">
        <v>6</v>
      </c>
      <c r="G10" s="11" t="n">
        <v>5</v>
      </c>
      <c r="H10" s="27" t="n">
        <v>10</v>
      </c>
      <c r="I10" s="11" t="n">
        <v>5</v>
      </c>
      <c r="J10" s="11" t="n">
        <v>5</v>
      </c>
    </row>
    <row r="11">
      <c r="A11" s="25" t="inlineStr">
        <is>
          <t>Connecticut</t>
        </is>
      </c>
      <c r="B11" s="11" t="n">
        <v>11</v>
      </c>
      <c r="C11" s="11" t="n">
        <v>4</v>
      </c>
      <c r="D11" s="11" t="n">
        <v>7</v>
      </c>
      <c r="E11" s="27" t="n">
        <v>13</v>
      </c>
      <c r="F11" s="11" t="n">
        <v>6</v>
      </c>
      <c r="G11" s="11" t="n">
        <v>8</v>
      </c>
      <c r="H11" s="27" t="n">
        <v>14</v>
      </c>
      <c r="I11" s="11" t="n">
        <v>10</v>
      </c>
      <c r="J11" s="11" t="n">
        <v>4</v>
      </c>
    </row>
    <row r="12">
      <c r="A12" s="25" t="inlineStr">
        <is>
          <t>Delaware</t>
        </is>
      </c>
      <c r="B12" s="11" t="n">
        <v>11</v>
      </c>
      <c r="C12" s="11" t="n">
        <v>5</v>
      </c>
      <c r="D12" s="11" t="n">
        <v>6</v>
      </c>
      <c r="E12" s="27" t="n">
        <v>14</v>
      </c>
      <c r="F12" s="11" t="n">
        <v>6</v>
      </c>
      <c r="G12" s="11" t="n">
        <v>9</v>
      </c>
      <c r="H12" s="27" t="n">
        <v>14</v>
      </c>
      <c r="I12" s="11" t="n">
        <v>7</v>
      </c>
      <c r="J12" s="11" t="n">
        <v>8</v>
      </c>
    </row>
    <row r="13">
      <c r="A13" s="25" t="inlineStr">
        <is>
          <t>Florida</t>
        </is>
      </c>
      <c r="B13" s="11" t="n">
        <v>13</v>
      </c>
      <c r="C13" s="11" t="n">
        <v>7</v>
      </c>
      <c r="D13" s="11" t="n">
        <v>6</v>
      </c>
      <c r="E13" s="27" t="n">
        <v>17</v>
      </c>
      <c r="F13" s="11" t="n">
        <v>9</v>
      </c>
      <c r="G13" s="11" t="n">
        <v>9</v>
      </c>
      <c r="H13" s="27" t="n">
        <v>14</v>
      </c>
      <c r="I13" s="11" t="n">
        <v>8</v>
      </c>
      <c r="J13" s="11" t="n">
        <v>6</v>
      </c>
    </row>
    <row r="14">
      <c r="A14" s="25" t="inlineStr">
        <is>
          <t>Georgia</t>
        </is>
      </c>
      <c r="B14" s="11" t="n">
        <v>8</v>
      </c>
      <c r="C14" s="11" t="n">
        <v>5</v>
      </c>
      <c r="D14" s="11" t="n">
        <v>3</v>
      </c>
      <c r="E14" s="27" t="n">
        <v>9</v>
      </c>
      <c r="F14" s="11" t="n">
        <v>5</v>
      </c>
      <c r="G14" s="11" t="n">
        <v>5</v>
      </c>
      <c r="H14" s="27" t="n">
        <v>10</v>
      </c>
      <c r="I14" s="11" t="n">
        <v>6</v>
      </c>
      <c r="J14" s="11" t="n">
        <v>3</v>
      </c>
    </row>
    <row r="15">
      <c r="A15" s="25" t="inlineStr">
        <is>
          <t>Hawaii</t>
        </is>
      </c>
      <c r="B15" s="11" t="n">
        <v>9</v>
      </c>
      <c r="C15" s="11" t="n">
        <v>4</v>
      </c>
      <c r="D15" s="11" t="n">
        <v>5</v>
      </c>
      <c r="E15" s="27" t="n">
        <v>8</v>
      </c>
      <c r="F15" s="11" t="n">
        <v>4</v>
      </c>
      <c r="G15" s="11" t="n">
        <v>4</v>
      </c>
      <c r="H15" s="27" t="n">
        <v>10</v>
      </c>
      <c r="I15" s="11" t="n">
        <v>4</v>
      </c>
      <c r="J15" s="11" t="n">
        <v>6</v>
      </c>
    </row>
    <row r="16">
      <c r="A16" s="25" t="inlineStr">
        <is>
          <t>Idaho</t>
        </is>
      </c>
      <c r="B16" s="11" t="n">
        <v>8</v>
      </c>
      <c r="C16" s="11" t="n">
        <v>3</v>
      </c>
      <c r="D16" s="11" t="n">
        <v>4</v>
      </c>
      <c r="E16" s="27" t="n">
        <v>10</v>
      </c>
      <c r="F16" s="11" t="n">
        <v>4</v>
      </c>
      <c r="G16" s="11" t="n">
        <v>6</v>
      </c>
      <c r="H16" s="27" t="inlineStr">
        <is>
          <t>—</t>
        </is>
      </c>
      <c r="I16" s="11" t="inlineStr">
        <is>
          <t>—</t>
        </is>
      </c>
      <c r="J16" s="11" t="inlineStr">
        <is>
          <t>—</t>
        </is>
      </c>
    </row>
    <row r="17">
      <c r="A17" s="25" t="inlineStr">
        <is>
          <t>Illinois</t>
        </is>
      </c>
      <c r="B17" s="11" t="inlineStr">
        <is>
          <t>—</t>
        </is>
      </c>
      <c r="C17" s="11" t="inlineStr">
        <is>
          <t>—</t>
        </is>
      </c>
      <c r="D17" s="11" t="inlineStr">
        <is>
          <t>—</t>
        </is>
      </c>
      <c r="E17" s="27" t="inlineStr">
        <is>
          <t>—</t>
        </is>
      </c>
      <c r="F17" s="11" t="inlineStr">
        <is>
          <t>—</t>
        </is>
      </c>
      <c r="G17" s="11" t="inlineStr">
        <is>
          <t>—</t>
        </is>
      </c>
      <c r="H17" s="27" t="n">
        <v>10</v>
      </c>
      <c r="I17" s="11" t="n">
        <v>7</v>
      </c>
      <c r="J17" s="11" t="n">
        <v>3</v>
      </c>
    </row>
    <row r="18">
      <c r="A18" s="25" t="inlineStr">
        <is>
          <t>Indiana</t>
        </is>
      </c>
      <c r="B18" s="11" t="n">
        <v>7</v>
      </c>
      <c r="C18" s="11" t="n">
        <v>4</v>
      </c>
      <c r="D18" s="11" t="n">
        <v>3</v>
      </c>
      <c r="E18" s="27" t="n">
        <v>11</v>
      </c>
      <c r="F18" s="11" t="n">
        <v>5</v>
      </c>
      <c r="G18" s="11" t="n">
        <v>6</v>
      </c>
      <c r="H18" s="27" t="inlineStr">
        <is>
          <t>—</t>
        </is>
      </c>
      <c r="I18" s="11" t="inlineStr">
        <is>
          <t>—</t>
        </is>
      </c>
      <c r="J18" s="11" t="inlineStr">
        <is>
          <t>—</t>
        </is>
      </c>
    </row>
    <row r="19">
      <c r="A19" s="25" t="inlineStr">
        <is>
          <t>Iowa</t>
        </is>
      </c>
      <c r="B19" s="11" t="n">
        <v>9</v>
      </c>
      <c r="C19" s="11" t="n">
        <v>4</v>
      </c>
      <c r="D19" s="11" t="n">
        <v>5</v>
      </c>
      <c r="E19" s="27" t="n">
        <v>10</v>
      </c>
      <c r="F19" s="11" t="n">
        <v>4</v>
      </c>
      <c r="G19" s="11" t="n">
        <v>6</v>
      </c>
      <c r="H19" s="27" t="n">
        <v>14</v>
      </c>
      <c r="I19" s="11" t="n">
        <v>8</v>
      </c>
      <c r="J19" s="11" t="n">
        <v>7</v>
      </c>
    </row>
    <row r="20">
      <c r="A20" s="25" t="inlineStr">
        <is>
          <t>Kansas</t>
        </is>
      </c>
      <c r="B20" s="11" t="inlineStr">
        <is>
          <t>—</t>
        </is>
      </c>
      <c r="C20" s="11" t="inlineStr">
        <is>
          <t>—</t>
        </is>
      </c>
      <c r="D20" s="11" t="inlineStr">
        <is>
          <t>—</t>
        </is>
      </c>
      <c r="E20" s="27" t="inlineStr">
        <is>
          <t>—</t>
        </is>
      </c>
      <c r="F20" s="11" t="inlineStr">
        <is>
          <t>—</t>
        </is>
      </c>
      <c r="G20" s="11" t="inlineStr">
        <is>
          <t>—</t>
        </is>
      </c>
      <c r="H20" s="27" t="n">
        <v>11</v>
      </c>
      <c r="I20" s="11" t="n">
        <v>5</v>
      </c>
      <c r="J20" s="11" t="n">
        <v>6</v>
      </c>
    </row>
    <row r="21">
      <c r="A21" s="25" t="inlineStr">
        <is>
          <t>Kentucky</t>
        </is>
      </c>
      <c r="B21" s="11" t="n">
        <v>7</v>
      </c>
      <c r="C21" s="11" t="n">
        <v>4</v>
      </c>
      <c r="D21" s="11" t="n">
        <v>4</v>
      </c>
      <c r="E21" s="27" t="n">
        <v>8</v>
      </c>
      <c r="F21" s="11" t="n">
        <v>4</v>
      </c>
      <c r="G21" s="11" t="n">
        <v>4</v>
      </c>
      <c r="H21" s="27" t="n">
        <v>13</v>
      </c>
      <c r="I21" s="11" t="n">
        <v>9</v>
      </c>
      <c r="J21" s="11" t="n">
        <v>4</v>
      </c>
    </row>
    <row r="22">
      <c r="A22" s="25" t="inlineStr">
        <is>
          <t>Louisiana</t>
        </is>
      </c>
      <c r="B22" s="11" t="n">
        <v>7</v>
      </c>
      <c r="C22" s="11" t="n">
        <v>4</v>
      </c>
      <c r="D22" s="11" t="n">
        <v>3</v>
      </c>
      <c r="E22" s="27" t="n">
        <v>11</v>
      </c>
      <c r="F22" s="11" t="n">
        <v>6</v>
      </c>
      <c r="G22" s="11" t="n">
        <v>5</v>
      </c>
      <c r="H22" s="27" t="n">
        <v>15</v>
      </c>
      <c r="I22" s="11" t="n">
        <v>12</v>
      </c>
      <c r="J22" s="11" t="n">
        <v>3</v>
      </c>
    </row>
    <row r="23">
      <c r="A23" s="25" t="inlineStr">
        <is>
          <t>Maine</t>
        </is>
      </c>
      <c r="B23" s="11" t="n">
        <v>11</v>
      </c>
      <c r="C23" s="11" t="n">
        <v>5</v>
      </c>
      <c r="D23" s="11" t="n">
        <v>6</v>
      </c>
      <c r="E23" s="27" t="n">
        <v>16</v>
      </c>
      <c r="F23" s="11" t="n">
        <v>10</v>
      </c>
      <c r="G23" s="11" t="n">
        <v>6</v>
      </c>
      <c r="H23" s="27" t="n">
        <v>13</v>
      </c>
      <c r="I23" s="11" t="n">
        <v>8</v>
      </c>
      <c r="J23" s="11" t="n">
        <v>6</v>
      </c>
    </row>
    <row r="24">
      <c r="A24" s="25" t="inlineStr">
        <is>
          <t>Maryland</t>
        </is>
      </c>
      <c r="B24" s="11" t="n">
        <v>12</v>
      </c>
      <c r="C24" s="11" t="n">
        <v>6</v>
      </c>
      <c r="D24" s="11" t="n">
        <v>6</v>
      </c>
      <c r="E24" s="27" t="n">
        <v>14</v>
      </c>
      <c r="F24" s="11" t="n">
        <v>7</v>
      </c>
      <c r="G24" s="11" t="n">
        <v>7</v>
      </c>
      <c r="H24" s="27" t="n">
        <v>12</v>
      </c>
      <c r="I24" s="11" t="n">
        <v>9</v>
      </c>
      <c r="J24" s="11" t="n">
        <v>2</v>
      </c>
    </row>
    <row r="25">
      <c r="A25" s="25" t="inlineStr">
        <is>
          <t>Massachusetts</t>
        </is>
      </c>
      <c r="B25" s="11" t="n">
        <v>14</v>
      </c>
      <c r="C25" s="11" t="n">
        <v>6</v>
      </c>
      <c r="D25" s="11" t="n">
        <v>8</v>
      </c>
      <c r="E25" s="27" t="n">
        <v>14</v>
      </c>
      <c r="F25" s="11" t="n">
        <v>5</v>
      </c>
      <c r="G25" s="11" t="n">
        <v>9</v>
      </c>
      <c r="H25" s="27" t="n">
        <v>16</v>
      </c>
      <c r="I25" s="11" t="n">
        <v>7</v>
      </c>
      <c r="J25" s="11" t="n">
        <v>9</v>
      </c>
    </row>
    <row r="26">
      <c r="A26" s="25" t="inlineStr">
        <is>
          <t>Michigan</t>
        </is>
      </c>
      <c r="B26" s="11" t="n">
        <v>6</v>
      </c>
      <c r="C26" s="11" t="n">
        <v>4</v>
      </c>
      <c r="D26" s="11" t="n">
        <v>2</v>
      </c>
      <c r="E26" s="27" t="n">
        <v>9</v>
      </c>
      <c r="F26" s="11" t="n">
        <v>6</v>
      </c>
      <c r="G26" s="11" t="n">
        <v>3</v>
      </c>
      <c r="H26" s="27" t="n">
        <v>9</v>
      </c>
      <c r="I26" s="11" t="n">
        <v>6</v>
      </c>
      <c r="J26" s="11" t="n">
        <v>2</v>
      </c>
    </row>
    <row r="27">
      <c r="A27" s="25" t="inlineStr">
        <is>
          <t>Minnesota</t>
        </is>
      </c>
      <c r="B27" s="11" t="n">
        <v>8</v>
      </c>
      <c r="C27" s="11" t="n">
        <v>4</v>
      </c>
      <c r="D27" s="11" t="n">
        <v>4</v>
      </c>
      <c r="E27" s="27" t="n">
        <v>10</v>
      </c>
      <c r="F27" s="11" t="n">
        <v>4</v>
      </c>
      <c r="G27" s="11" t="n">
        <v>7</v>
      </c>
      <c r="H27" s="27" t="n">
        <v>12</v>
      </c>
      <c r="I27" s="11" t="n">
        <v>3</v>
      </c>
      <c r="J27" s="11" t="n">
        <v>9</v>
      </c>
    </row>
    <row r="28">
      <c r="A28" s="25" t="inlineStr">
        <is>
          <t>Mississippi</t>
        </is>
      </c>
      <c r="B28" s="11" t="n">
        <v>7</v>
      </c>
      <c r="C28" s="11" t="n">
        <v>5</v>
      </c>
      <c r="D28" s="11" t="n">
        <v>2</v>
      </c>
      <c r="E28" s="27" t="n">
        <v>9</v>
      </c>
      <c r="F28" s="11" t="n">
        <v>6</v>
      </c>
      <c r="G28" s="11" t="n">
        <v>3</v>
      </c>
      <c r="H28" s="27" t="n">
        <v>7</v>
      </c>
      <c r="I28" s="11" t="n">
        <v>4</v>
      </c>
      <c r="J28" s="11" t="n">
        <v>3</v>
      </c>
    </row>
    <row r="29">
      <c r="A29" s="25" t="inlineStr">
        <is>
          <t>Missouri</t>
        </is>
      </c>
      <c r="B29" s="11" t="n">
        <v>11</v>
      </c>
      <c r="C29" s="11" t="n">
        <v>4</v>
      </c>
      <c r="D29" s="11" t="n">
        <v>6</v>
      </c>
      <c r="E29" s="27" t="n">
        <v>12</v>
      </c>
      <c r="F29" s="11" t="n">
        <v>5</v>
      </c>
      <c r="G29" s="11" t="n">
        <v>7</v>
      </c>
      <c r="H29" s="27" t="n">
        <v>14</v>
      </c>
      <c r="I29" s="11" t="n">
        <v>7</v>
      </c>
      <c r="J29" s="11" t="n">
        <v>6</v>
      </c>
    </row>
    <row r="30">
      <c r="A30" s="25" t="inlineStr">
        <is>
          <t>Montana</t>
        </is>
      </c>
      <c r="B30" s="11" t="inlineStr">
        <is>
          <t>—</t>
        </is>
      </c>
      <c r="C30" s="11" t="inlineStr">
        <is>
          <t>—</t>
        </is>
      </c>
      <c r="D30" s="11" t="inlineStr">
        <is>
          <t>—</t>
        </is>
      </c>
      <c r="E30" s="27" t="n">
        <v>10</v>
      </c>
      <c r="F30" s="11" t="n">
        <v>3</v>
      </c>
      <c r="G30" s="11" t="n">
        <v>7</v>
      </c>
      <c r="H30" s="27" t="n">
        <v>9</v>
      </c>
      <c r="I30" s="11" t="n">
        <v>4</v>
      </c>
      <c r="J30" s="11" t="n">
        <v>5</v>
      </c>
    </row>
    <row r="31">
      <c r="A31" s="25" t="inlineStr">
        <is>
          <t>Nebraska</t>
        </is>
      </c>
      <c r="B31" s="11" t="n">
        <v>13</v>
      </c>
      <c r="C31" s="11" t="n">
        <v>4</v>
      </c>
      <c r="D31" s="11" t="n">
        <v>9</v>
      </c>
      <c r="E31" s="27" t="n">
        <v>15</v>
      </c>
      <c r="F31" s="11" t="n">
        <v>4</v>
      </c>
      <c r="G31" s="11" t="n">
        <v>11</v>
      </c>
      <c r="H31" s="27" t="inlineStr">
        <is>
          <t>—</t>
        </is>
      </c>
      <c r="I31" s="11" t="inlineStr">
        <is>
          <t>—</t>
        </is>
      </c>
      <c r="J31" s="11" t="inlineStr">
        <is>
          <t>—</t>
        </is>
      </c>
    </row>
    <row r="32">
      <c r="A32" s="25" t="inlineStr">
        <is>
          <t>Nevada</t>
        </is>
      </c>
      <c r="B32" s="11" t="inlineStr">
        <is>
          <t>—</t>
        </is>
      </c>
      <c r="C32" s="11" t="inlineStr">
        <is>
          <t>—</t>
        </is>
      </c>
      <c r="D32" s="11" t="inlineStr">
        <is>
          <t>—</t>
        </is>
      </c>
      <c r="E32" s="27" t="inlineStr">
        <is>
          <t>—</t>
        </is>
      </c>
      <c r="F32" s="11" t="inlineStr">
        <is>
          <t>—</t>
        </is>
      </c>
      <c r="G32" s="11" t="inlineStr">
        <is>
          <t>—</t>
        </is>
      </c>
      <c r="H32" s="27" t="n">
        <v>10</v>
      </c>
      <c r="I32" s="11" t="n">
        <v>6</v>
      </c>
      <c r="J32" s="11" t="n">
        <v>4</v>
      </c>
    </row>
    <row r="33">
      <c r="A33" s="25" t="inlineStr">
        <is>
          <t>New Hampshire</t>
        </is>
      </c>
      <c r="B33" s="11" t="n">
        <v>11</v>
      </c>
      <c r="C33" s="11" t="n">
        <v>4</v>
      </c>
      <c r="D33" s="11" t="n">
        <v>7</v>
      </c>
      <c r="E33" s="27" t="n">
        <v>15</v>
      </c>
      <c r="F33" s="11" t="n">
        <v>6</v>
      </c>
      <c r="G33" s="11" t="n">
        <v>9</v>
      </c>
      <c r="H33" s="27" t="n">
        <v>14</v>
      </c>
      <c r="I33" s="11" t="n">
        <v>5</v>
      </c>
      <c r="J33" s="11" t="n">
        <v>9</v>
      </c>
    </row>
    <row r="34">
      <c r="A34" s="25" t="inlineStr">
        <is>
          <t>New Jersey</t>
        </is>
      </c>
      <c r="B34" s="11" t="n">
        <v>7</v>
      </c>
      <c r="C34" s="11" t="n">
        <v>3</v>
      </c>
      <c r="D34" s="11" t="n">
        <v>3</v>
      </c>
      <c r="E34" s="27" t="n">
        <v>9</v>
      </c>
      <c r="F34" s="11" t="n">
        <v>4</v>
      </c>
      <c r="G34" s="11" t="n">
        <v>5</v>
      </c>
      <c r="H34" s="27" t="inlineStr">
        <is>
          <t>—</t>
        </is>
      </c>
      <c r="I34" s="11" t="inlineStr">
        <is>
          <t>—</t>
        </is>
      </c>
      <c r="J34" s="11" t="inlineStr">
        <is>
          <t>—</t>
        </is>
      </c>
    </row>
    <row r="35">
      <c r="A35" s="25" t="inlineStr">
        <is>
          <t>New Mexico</t>
        </is>
      </c>
      <c r="B35" s="11" t="n">
        <v>10</v>
      </c>
      <c r="C35" s="11" t="n">
        <v>6</v>
      </c>
      <c r="D35" s="11" t="n">
        <v>4</v>
      </c>
      <c r="E35" s="27" t="n">
        <v>14</v>
      </c>
      <c r="F35" s="11" t="n">
        <v>6</v>
      </c>
      <c r="G35" s="11" t="n">
        <v>8</v>
      </c>
      <c r="H35" s="27" t="n">
        <v>14</v>
      </c>
      <c r="I35" s="11" t="n">
        <v>9</v>
      </c>
      <c r="J35" s="11" t="n">
        <v>5</v>
      </c>
    </row>
    <row r="36">
      <c r="A36" s="25" t="inlineStr">
        <is>
          <t>New York</t>
        </is>
      </c>
      <c r="B36" s="11" t="n">
        <v>8</v>
      </c>
      <c r="C36" s="11" t="n">
        <v>4</v>
      </c>
      <c r="D36" s="11" t="n">
        <v>4</v>
      </c>
      <c r="E36" s="27" t="n">
        <v>10</v>
      </c>
      <c r="F36" s="11" t="n">
        <v>6</v>
      </c>
      <c r="G36" s="11" t="n">
        <v>4</v>
      </c>
      <c r="H36" s="27" t="n">
        <v>9</v>
      </c>
      <c r="I36" s="11" t="n">
        <v>7</v>
      </c>
      <c r="J36" s="11" t="n">
        <v>3</v>
      </c>
    </row>
    <row r="37">
      <c r="A37" s="25" t="inlineStr">
        <is>
          <t>North Carolina</t>
        </is>
      </c>
      <c r="B37" s="11" t="n">
        <v>11</v>
      </c>
      <c r="C37" s="11" t="n">
        <v>4</v>
      </c>
      <c r="D37" s="11" t="n">
        <v>7</v>
      </c>
      <c r="E37" s="27" t="n">
        <v>13</v>
      </c>
      <c r="F37" s="11" t="n">
        <v>5</v>
      </c>
      <c r="G37" s="11" t="n">
        <v>9</v>
      </c>
      <c r="H37" s="27" t="n">
        <v>13</v>
      </c>
      <c r="I37" s="11" t="n">
        <v>9</v>
      </c>
      <c r="J37" s="11" t="n">
        <v>4</v>
      </c>
    </row>
    <row r="38">
      <c r="A38" s="25" t="inlineStr">
        <is>
          <t>North Dakota</t>
        </is>
      </c>
      <c r="B38" s="11" t="n">
        <v>10</v>
      </c>
      <c r="C38" s="11" t="n">
        <v>2</v>
      </c>
      <c r="D38" s="11" t="n">
        <v>8</v>
      </c>
      <c r="E38" s="27" t="n">
        <v>9</v>
      </c>
      <c r="F38" s="11" t="n">
        <v>2</v>
      </c>
      <c r="G38" s="11" t="n">
        <v>7</v>
      </c>
      <c r="H38" s="27" t="inlineStr">
        <is>
          <t>—</t>
        </is>
      </c>
      <c r="I38" s="11" t="inlineStr">
        <is>
          <t>—</t>
        </is>
      </c>
      <c r="J38" s="11" t="inlineStr">
        <is>
          <t>—</t>
        </is>
      </c>
    </row>
    <row r="39">
      <c r="A39" s="25" t="inlineStr">
        <is>
          <t>Ohio</t>
        </is>
      </c>
      <c r="B39" s="11" t="n">
        <v>9</v>
      </c>
      <c r="C39" s="11" t="n">
        <v>6</v>
      </c>
      <c r="D39" s="11" t="n">
        <v>3</v>
      </c>
      <c r="E39" s="27" t="inlineStr">
        <is>
          <t>—</t>
        </is>
      </c>
      <c r="F39" s="11" t="inlineStr">
        <is>
          <t>—</t>
        </is>
      </c>
      <c r="G39" s="11" t="inlineStr">
        <is>
          <t>—</t>
        </is>
      </c>
      <c r="H39" s="27" t="inlineStr">
        <is>
          <t>—</t>
        </is>
      </c>
      <c r="I39" s="11" t="inlineStr">
        <is>
          <t>—</t>
        </is>
      </c>
      <c r="J39" s="11" t="inlineStr">
        <is>
          <t>—</t>
        </is>
      </c>
    </row>
    <row r="40">
      <c r="A40" s="25" t="inlineStr">
        <is>
          <t>Oklahoma</t>
        </is>
      </c>
      <c r="B40" s="11" t="n">
        <v>11</v>
      </c>
      <c r="C40" s="11" t="n">
        <v>8</v>
      </c>
      <c r="D40" s="11" t="n">
        <v>3</v>
      </c>
      <c r="E40" s="27" t="inlineStr">
        <is>
          <t>—</t>
        </is>
      </c>
      <c r="F40" s="11" t="inlineStr">
        <is>
          <t>—</t>
        </is>
      </c>
      <c r="G40" s="11" t="inlineStr">
        <is>
          <t>—</t>
        </is>
      </c>
      <c r="H40" s="27" t="n">
        <v>12</v>
      </c>
      <c r="I40" s="11" t="n">
        <v>9</v>
      </c>
      <c r="J40" s="11" t="n">
        <v>4</v>
      </c>
    </row>
    <row r="41">
      <c r="A41" s="25" t="inlineStr">
        <is>
          <t>Oregon</t>
        </is>
      </c>
      <c r="B41" s="11" t="inlineStr">
        <is>
          <t>—</t>
        </is>
      </c>
      <c r="C41" s="11" t="inlineStr">
        <is>
          <t>—</t>
        </is>
      </c>
      <c r="D41" s="11" t="inlineStr">
        <is>
          <t>—</t>
        </is>
      </c>
      <c r="E41" s="27" t="inlineStr">
        <is>
          <t>—</t>
        </is>
      </c>
      <c r="F41" s="11" t="inlineStr">
        <is>
          <t>—</t>
        </is>
      </c>
      <c r="G41" s="11" t="inlineStr">
        <is>
          <t>—</t>
        </is>
      </c>
      <c r="H41" s="27" t="n">
        <v>14</v>
      </c>
      <c r="I41" s="11" t="n">
        <v>6</v>
      </c>
      <c r="J41" s="11" t="n">
        <v>8</v>
      </c>
    </row>
    <row r="42">
      <c r="A42" s="25" t="inlineStr">
        <is>
          <t>Pennsylvania</t>
        </is>
      </c>
      <c r="B42" s="11" t="n">
        <v>7</v>
      </c>
      <c r="C42" s="11" t="n">
        <v>3</v>
      </c>
      <c r="D42" s="11" t="n">
        <v>4</v>
      </c>
      <c r="E42" s="27" t="n">
        <v>10</v>
      </c>
      <c r="F42" s="11" t="n">
        <v>5</v>
      </c>
      <c r="G42" s="11" t="n">
        <v>4</v>
      </c>
      <c r="H42" s="27" t="inlineStr">
        <is>
          <t>—</t>
        </is>
      </c>
      <c r="I42" s="11" t="inlineStr">
        <is>
          <t>—</t>
        </is>
      </c>
      <c r="J42" s="11" t="inlineStr">
        <is>
          <t>—</t>
        </is>
      </c>
    </row>
    <row r="43">
      <c r="A43" s="25" t="inlineStr">
        <is>
          <t>Rhode Island</t>
        </is>
      </c>
      <c r="B43" s="11" t="n">
        <v>10</v>
      </c>
      <c r="C43" s="11" t="n">
        <v>4</v>
      </c>
      <c r="D43" s="11" t="n">
        <v>6</v>
      </c>
      <c r="E43" s="27" t="n">
        <v>12</v>
      </c>
      <c r="F43" s="11" t="n">
        <v>4</v>
      </c>
      <c r="G43" s="11" t="n">
        <v>8</v>
      </c>
      <c r="H43" s="27" t="n">
        <v>14</v>
      </c>
      <c r="I43" s="11" t="n">
        <v>6</v>
      </c>
      <c r="J43" s="11" t="n">
        <v>9</v>
      </c>
    </row>
    <row r="44">
      <c r="A44" s="25" t="inlineStr">
        <is>
          <t>South Carolina</t>
        </is>
      </c>
      <c r="B44" s="11" t="n">
        <v>11</v>
      </c>
      <c r="C44" s="11" t="n">
        <v>6</v>
      </c>
      <c r="D44" s="11" t="n">
        <v>5</v>
      </c>
      <c r="E44" s="27" t="n">
        <v>13</v>
      </c>
      <c r="F44" s="11" t="n">
        <v>6</v>
      </c>
      <c r="G44" s="11" t="n">
        <v>6</v>
      </c>
      <c r="H44" s="27" t="n">
        <v>16</v>
      </c>
      <c r="I44" s="11" t="n">
        <v>11</v>
      </c>
      <c r="J44" s="11" t="n">
        <v>5</v>
      </c>
    </row>
    <row r="45">
      <c r="A45" s="25" t="inlineStr">
        <is>
          <t>Tennessee</t>
        </is>
      </c>
      <c r="B45" s="11" t="n">
        <v>11</v>
      </c>
      <c r="C45" s="11" t="n">
        <v>5</v>
      </c>
      <c r="D45" s="11" t="n">
        <v>7</v>
      </c>
      <c r="E45" s="27" t="n">
        <v>12</v>
      </c>
      <c r="F45" s="11" t="n">
        <v>6</v>
      </c>
      <c r="G45" s="11" t="n">
        <v>6</v>
      </c>
      <c r="H45" s="27" t="n">
        <v>12</v>
      </c>
      <c r="I45" s="11" t="n">
        <v>4</v>
      </c>
      <c r="J45" s="11" t="n">
        <v>8</v>
      </c>
    </row>
    <row r="46">
      <c r="A46" s="25" t="inlineStr">
        <is>
          <t>Texas</t>
        </is>
      </c>
      <c r="B46" s="11" t="n">
        <v>9</v>
      </c>
      <c r="C46" s="11" t="n">
        <v>5</v>
      </c>
      <c r="D46" s="11" t="n">
        <v>4</v>
      </c>
      <c r="E46" s="27" t="n">
        <v>13</v>
      </c>
      <c r="F46" s="11" t="n">
        <v>7</v>
      </c>
      <c r="G46" s="11" t="n">
        <v>6</v>
      </c>
      <c r="H46" s="27" t="n">
        <v>14</v>
      </c>
      <c r="I46" s="11" t="n">
        <v>7</v>
      </c>
      <c r="J46" s="11" t="n">
        <v>7</v>
      </c>
    </row>
    <row r="47">
      <c r="A47" s="25" t="inlineStr">
        <is>
          <t>Utah</t>
        </is>
      </c>
      <c r="B47" s="11" t="n">
        <v>9</v>
      </c>
      <c r="C47" s="11" t="n">
        <v>4</v>
      </c>
      <c r="D47" s="11" t="n">
        <v>5</v>
      </c>
      <c r="E47" s="27" t="n">
        <v>11</v>
      </c>
      <c r="F47" s="11" t="n">
        <v>5</v>
      </c>
      <c r="G47" s="11" t="n">
        <v>6</v>
      </c>
      <c r="H47" s="27" t="n">
        <v>10</v>
      </c>
      <c r="I47" s="11" t="n">
        <v>3</v>
      </c>
      <c r="J47" s="11" t="n">
        <v>6</v>
      </c>
    </row>
    <row r="48">
      <c r="A48" s="25" t="inlineStr">
        <is>
          <t>Vermont</t>
        </is>
      </c>
      <c r="B48" s="11" t="inlineStr">
        <is>
          <t>—</t>
        </is>
      </c>
      <c r="C48" s="11" t="inlineStr">
        <is>
          <t>—</t>
        </is>
      </c>
      <c r="D48" s="11" t="inlineStr">
        <is>
          <t>—</t>
        </is>
      </c>
      <c r="E48" s="27" t="inlineStr">
        <is>
          <t>—</t>
        </is>
      </c>
      <c r="F48" s="11" t="inlineStr">
        <is>
          <t>—</t>
        </is>
      </c>
      <c r="G48" s="11" t="inlineStr">
        <is>
          <t>—</t>
        </is>
      </c>
      <c r="H48" s="27" t="inlineStr">
        <is>
          <t>—</t>
        </is>
      </c>
      <c r="I48" s="11" t="inlineStr">
        <is>
          <t>—</t>
        </is>
      </c>
      <c r="J48" s="11" t="inlineStr">
        <is>
          <t>—</t>
        </is>
      </c>
    </row>
    <row r="49">
      <c r="A49" s="25" t="inlineStr">
        <is>
          <t>Virginia</t>
        </is>
      </c>
      <c r="B49" s="11" t="n">
        <v>11</v>
      </c>
      <c r="C49" s="11" t="n">
        <v>6</v>
      </c>
      <c r="D49" s="11" t="n">
        <v>5</v>
      </c>
      <c r="E49" s="27" t="n">
        <v>12</v>
      </c>
      <c r="F49" s="11" t="n">
        <v>6</v>
      </c>
      <c r="G49" s="11" t="n">
        <v>6</v>
      </c>
      <c r="H49" s="27" t="n">
        <v>12</v>
      </c>
      <c r="I49" s="11" t="n">
        <v>7</v>
      </c>
      <c r="J49" s="11" t="n">
        <v>5</v>
      </c>
    </row>
    <row r="50">
      <c r="A50" s="25" t="inlineStr">
        <is>
          <t>Washington</t>
        </is>
      </c>
      <c r="B50" s="11" t="inlineStr">
        <is>
          <t>—</t>
        </is>
      </c>
      <c r="C50" s="11" t="inlineStr">
        <is>
          <t>—</t>
        </is>
      </c>
      <c r="D50" s="11" t="inlineStr">
        <is>
          <t>—</t>
        </is>
      </c>
      <c r="E50" s="27" t="n">
        <v>11</v>
      </c>
      <c r="F50" s="11" t="n">
        <v>4</v>
      </c>
      <c r="G50" s="11" t="n">
        <v>7</v>
      </c>
      <c r="H50" s="27" t="n">
        <v>11</v>
      </c>
      <c r="I50" s="11" t="n">
        <v>4</v>
      </c>
      <c r="J50" s="11" t="n">
        <v>7</v>
      </c>
    </row>
    <row r="51">
      <c r="A51" s="25" t="inlineStr">
        <is>
          <t>West Virginia</t>
        </is>
      </c>
      <c r="B51" s="11" t="n">
        <v>8</v>
      </c>
      <c r="C51" s="11" t="n">
        <v>5</v>
      </c>
      <c r="D51" s="11" t="n">
        <v>3</v>
      </c>
      <c r="E51" s="27" t="n">
        <v>12</v>
      </c>
      <c r="F51" s="11" t="n">
        <v>7</v>
      </c>
      <c r="G51" s="11" t="n">
        <v>5</v>
      </c>
      <c r="H51" s="27" t="n">
        <v>12</v>
      </c>
      <c r="I51" s="11" t="n">
        <v>9</v>
      </c>
      <c r="J51" s="11" t="n">
        <v>3</v>
      </c>
    </row>
    <row r="52">
      <c r="A52" s="25" t="inlineStr">
        <is>
          <t>Wisconsin</t>
        </is>
      </c>
      <c r="B52" s="11" t="n">
        <v>9</v>
      </c>
      <c r="C52" s="11" t="n">
        <v>6</v>
      </c>
      <c r="D52" s="11" t="n">
        <v>4</v>
      </c>
      <c r="E52" s="27" t="n">
        <v>11</v>
      </c>
      <c r="F52" s="11" t="n">
        <v>7</v>
      </c>
      <c r="G52" s="11" t="n">
        <v>4</v>
      </c>
      <c r="H52" s="27" t="n">
        <v>13</v>
      </c>
      <c r="I52" s="11" t="n">
        <v>9</v>
      </c>
      <c r="J52" s="11" t="n">
        <v>5</v>
      </c>
    </row>
    <row r="53">
      <c r="A53" s="25" t="inlineStr">
        <is>
          <t>Wyoming</t>
        </is>
      </c>
      <c r="B53" s="11" t="n">
        <v>10</v>
      </c>
      <c r="C53" s="11" t="n">
        <v>4</v>
      </c>
      <c r="D53" s="11" t="n">
        <v>6</v>
      </c>
      <c r="E53" s="27" t="n">
        <v>11</v>
      </c>
      <c r="F53" s="11" t="n">
        <v>4</v>
      </c>
      <c r="G53" s="11" t="n">
        <v>7</v>
      </c>
      <c r="H53" s="27" t="n">
        <v>13</v>
      </c>
      <c r="I53" s="11" t="n">
        <v>4</v>
      </c>
      <c r="J53" s="11" t="n">
        <v>9</v>
      </c>
    </row>
    <row r="54">
      <c r="A54" s="12" t="inlineStr">
        <is>
          <t>Other jurisdictions</t>
        </is>
      </c>
      <c r="B54" s="13" t="n"/>
      <c r="C54" s="13" t="n"/>
      <c r="D54" s="13" t="n"/>
      <c r="E54" s="13" t="n"/>
      <c r="F54" s="13" t="n"/>
      <c r="G54" s="13" t="n"/>
      <c r="H54" s="13" t="n"/>
      <c r="I54" s="13" t="n"/>
      <c r="J54" s="13" t="n"/>
    </row>
    <row r="55">
      <c r="A55" s="26" t="inlineStr">
        <is>
          <t>District of Columbia</t>
        </is>
      </c>
      <c r="B55" s="11" t="n">
        <v>9</v>
      </c>
      <c r="C55" s="11" t="n">
        <v>7</v>
      </c>
      <c r="D55" s="11" t="n">
        <v>2</v>
      </c>
      <c r="E55" s="27" t="n">
        <v>7</v>
      </c>
      <c r="F55" s="11" t="n">
        <v>5</v>
      </c>
      <c r="G55" s="11" t="n">
        <v>1</v>
      </c>
      <c r="H55" s="27" t="n">
        <v>10</v>
      </c>
      <c r="I55" s="11" t="n">
        <v>9</v>
      </c>
      <c r="J55" s="11" t="n">
        <v>1</v>
      </c>
    </row>
    <row r="56">
      <c r="A56" s="28" t="inlineStr">
        <is>
          <t>DoDEA¹</t>
        </is>
      </c>
      <c r="B56" s="15" t="inlineStr">
        <is>
          <t>—</t>
        </is>
      </c>
      <c r="C56" s="15" t="inlineStr">
        <is>
          <t>—</t>
        </is>
      </c>
      <c r="D56" s="15" t="inlineStr">
        <is>
          <t>—</t>
        </is>
      </c>
      <c r="E56" s="32" t="inlineStr">
        <is>
          <t>—</t>
        </is>
      </c>
      <c r="F56" s="15" t="inlineStr">
        <is>
          <t>—</t>
        </is>
      </c>
      <c r="G56" s="15" t="inlineStr">
        <is>
          <t>—</t>
        </is>
      </c>
      <c r="H56" s="32" t="n">
        <v>7</v>
      </c>
      <c r="I56" s="15" t="n">
        <v>4</v>
      </c>
      <c r="J56" s="15" t="n">
        <v>3</v>
      </c>
    </row>
    <row r="57">
      <c r="A57" s="16" t="inlineStr">
        <is>
          <t>— Not available.</t>
        </is>
      </c>
    </row>
    <row r="58">
      <c r="A58" s="16" t="inlineStr">
        <is>
          <t>¹ Department of Defense Education Activity (overseas and domestic schools).</t>
        </is>
      </c>
    </row>
    <row r="59">
      <c r="A59" s="16" t="inlineStr">
        <is>
          <t>NOTE: Beginning with the 2017 assessment, NAEP reading results are from a digitally based assessment; prior to 2017, results were from a paper-and-pencil based assessment. Alaska, South Dakota, and Vermont did not participate in NAEP reading assessments from 1992 to 1998. Detail may not sum to totals because of rounding.</t>
        </is>
      </c>
    </row>
    <row r="60">
      <c r="A60" s="16" t="inlineStr">
        <is>
          <t>SOURCE: U.S. Department of Education, Institute of Education Sciences, National Center for Education Statistics, National Assessment of Educational Progress (NAEP), 1992, 1994, and 1998 Reading Assessments.</t>
        </is>
      </c>
    </row>
  </sheetData>
  <mergeCells count="5">
    <mergeCell ref="A2:A3"/>
    <mergeCell ref="B2:D2"/>
    <mergeCell ref="E2:G2"/>
    <mergeCell ref="H2:J2"/>
    <mergeCell ref="A54:J54"/>
  </mergeCells>
  <pageMargins left="0.75" right="0.75" top="1" bottom="1" header="0.5" footer="0.5"/>
</worksheet>
</file>

<file path=xl/worksheets/sheet33.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5</v>
      </c>
      <c r="D4" s="11" t="n">
        <v>7</v>
      </c>
      <c r="E4" s="11" t="n">
        <v>4</v>
      </c>
      <c r="F4" s="11" t="n">
        <v>3</v>
      </c>
      <c r="G4" s="27" t="n">
        <v>13</v>
      </c>
      <c r="H4" s="11" t="n">
        <v>5</v>
      </c>
      <c r="I4" s="11" t="n">
        <v>8</v>
      </c>
      <c r="J4" s="11" t="n">
        <v>4</v>
      </c>
      <c r="K4" s="11" t="n">
        <v>4</v>
      </c>
    </row>
    <row r="5">
      <c r="A5" s="25" t="inlineStr">
        <is>
          <t>Alabama</t>
        </is>
      </c>
      <c r="B5" s="11" t="n">
        <v>13</v>
      </c>
      <c r="C5" s="11" t="n">
        <v>8</v>
      </c>
      <c r="D5" s="11" t="n">
        <v>4</v>
      </c>
      <c r="E5" s="11" t="n">
        <v>3</v>
      </c>
      <c r="F5" s="11" t="n">
        <v>1</v>
      </c>
      <c r="G5" s="27" t="n">
        <v>13</v>
      </c>
      <c r="H5" s="11" t="n">
        <v>2</v>
      </c>
      <c r="I5" s="11" t="n">
        <v>11</v>
      </c>
      <c r="J5" s="11" t="n">
        <v>8</v>
      </c>
      <c r="K5" s="11" t="n">
        <v>2</v>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10</v>
      </c>
      <c r="C7" s="11" t="n">
        <v>5</v>
      </c>
      <c r="D7" s="11" t="n">
        <v>5</v>
      </c>
      <c r="E7" s="11" t="n">
        <v>4</v>
      </c>
      <c r="F7" s="11" t="n">
        <v>1</v>
      </c>
      <c r="G7" s="27" t="n">
        <v>11</v>
      </c>
      <c r="H7" s="11" t="n">
        <v>5</v>
      </c>
      <c r="I7" s="11" t="n">
        <v>7</v>
      </c>
      <c r="J7" s="11" t="n">
        <v>5</v>
      </c>
      <c r="K7" s="11" t="n">
        <v>2</v>
      </c>
    </row>
    <row r="8">
      <c r="A8" s="25" t="inlineStr">
        <is>
          <t>Arkansas</t>
        </is>
      </c>
      <c r="B8" s="11" t="n">
        <v>10</v>
      </c>
      <c r="C8" s="11" t="n">
        <v>4</v>
      </c>
      <c r="D8" s="11" t="n">
        <v>6</v>
      </c>
      <c r="E8" s="11" t="n">
        <v>4</v>
      </c>
      <c r="F8" s="11" t="n">
        <v>2</v>
      </c>
      <c r="G8" s="27" t="n">
        <v>12</v>
      </c>
      <c r="H8" s="11" t="n">
        <v>4</v>
      </c>
      <c r="I8" s="11" t="n">
        <v>7</v>
      </c>
      <c r="J8" s="11" t="n">
        <v>5</v>
      </c>
      <c r="K8" s="11" t="n">
        <v>2</v>
      </c>
    </row>
    <row r="9">
      <c r="A9" s="25" t="inlineStr">
        <is>
          <t>California</t>
        </is>
      </c>
      <c r="B9" s="11" t="n">
        <v>6</v>
      </c>
      <c r="C9" s="11" t="n">
        <v>3</v>
      </c>
      <c r="D9" s="11" t="n">
        <v>2</v>
      </c>
      <c r="E9" s="11" t="n">
        <v>2</v>
      </c>
      <c r="F9" s="11" t="n">
        <v>1</v>
      </c>
      <c r="G9" s="27" t="n">
        <v>7</v>
      </c>
      <c r="H9" s="11" t="n">
        <v>3</v>
      </c>
      <c r="I9" s="11" t="n">
        <v>4</v>
      </c>
      <c r="J9" s="11" t="n">
        <v>3</v>
      </c>
      <c r="K9" s="11" t="n">
        <v>1</v>
      </c>
    </row>
    <row r="10">
      <c r="A10" s="25" t="inlineStr">
        <is>
          <t>Colorado</t>
        </is>
      </c>
      <c r="B10" s="11" t="n">
        <v>10</v>
      </c>
      <c r="C10" s="11" t="n">
        <v>3</v>
      </c>
      <c r="D10" s="11" t="n">
        <v>8</v>
      </c>
      <c r="E10" s="11" t="n">
        <v>4</v>
      </c>
      <c r="F10" s="11" t="n">
        <v>3</v>
      </c>
      <c r="G10" s="27" t="inlineStr">
        <is>
          <t>—</t>
        </is>
      </c>
      <c r="H10" s="11" t="inlineStr">
        <is>
          <t>—</t>
        </is>
      </c>
      <c r="I10" s="11" t="inlineStr">
        <is>
          <t>—</t>
        </is>
      </c>
      <c r="J10" s="11" t="inlineStr">
        <is>
          <t>—</t>
        </is>
      </c>
      <c r="K10" s="11" t="inlineStr">
        <is>
          <t>—</t>
        </is>
      </c>
    </row>
    <row r="11">
      <c r="A11" s="25" t="inlineStr">
        <is>
          <t>Connecticut</t>
        </is>
      </c>
      <c r="B11" s="11" t="n">
        <v>14</v>
      </c>
      <c r="C11" s="11" t="n">
        <v>7</v>
      </c>
      <c r="D11" s="11" t="n">
        <v>7</v>
      </c>
      <c r="E11" s="11" t="n">
        <v>4</v>
      </c>
      <c r="F11" s="11" t="n">
        <v>3</v>
      </c>
      <c r="G11" s="27" t="n">
        <v>13</v>
      </c>
      <c r="H11" s="11" t="n">
        <v>4</v>
      </c>
      <c r="I11" s="11" t="n">
        <v>9</v>
      </c>
      <c r="J11" s="11" t="n">
        <v>4</v>
      </c>
      <c r="K11" s="11" t="n">
        <v>6</v>
      </c>
    </row>
    <row r="12">
      <c r="A12" s="25" t="inlineStr">
        <is>
          <t>Delaware</t>
        </is>
      </c>
      <c r="B12" s="11" t="n">
        <v>14</v>
      </c>
      <c r="C12" s="11" t="n">
        <v>1</v>
      </c>
      <c r="D12" s="11" t="n">
        <v>12</v>
      </c>
      <c r="E12" s="11" t="n">
        <v>9</v>
      </c>
      <c r="F12" s="11" t="n">
        <v>4</v>
      </c>
      <c r="G12" s="27" t="n">
        <v>15</v>
      </c>
      <c r="H12" s="11" t="n">
        <v>7</v>
      </c>
      <c r="I12" s="11" t="n">
        <v>8</v>
      </c>
      <c r="J12" s="11" t="n">
        <v>3</v>
      </c>
      <c r="K12" s="11" t="n">
        <v>5</v>
      </c>
    </row>
    <row r="13">
      <c r="A13" s="25" t="inlineStr">
        <is>
          <t>Florida</t>
        </is>
      </c>
      <c r="B13" s="11" t="n">
        <v>14</v>
      </c>
      <c r="C13" s="11" t="n">
        <v>5</v>
      </c>
      <c r="D13" s="11" t="n">
        <v>9</v>
      </c>
      <c r="E13" s="11" t="n">
        <v>5</v>
      </c>
      <c r="F13" s="11" t="n">
        <v>4</v>
      </c>
      <c r="G13" s="27" t="n">
        <v>17</v>
      </c>
      <c r="H13" s="11" t="n">
        <v>5</v>
      </c>
      <c r="I13" s="11" t="n">
        <v>13</v>
      </c>
      <c r="J13" s="11" t="n">
        <v>6</v>
      </c>
      <c r="K13" s="11" t="n">
        <v>7</v>
      </c>
    </row>
    <row r="14">
      <c r="A14" s="25" t="inlineStr">
        <is>
          <t>Georgia</t>
        </is>
      </c>
      <c r="B14" s="11" t="n">
        <v>9</v>
      </c>
      <c r="C14" s="11" t="n">
        <v>4</v>
      </c>
      <c r="D14" s="11" t="n">
        <v>6</v>
      </c>
      <c r="E14" s="11" t="n">
        <v>3</v>
      </c>
      <c r="F14" s="11" t="n">
        <v>3</v>
      </c>
      <c r="G14" s="27" t="n">
        <v>10</v>
      </c>
      <c r="H14" s="11" t="n">
        <v>3</v>
      </c>
      <c r="I14" s="11" t="n">
        <v>7</v>
      </c>
      <c r="J14" s="11" t="n">
        <v>4</v>
      </c>
      <c r="K14" s="11" t="n">
        <v>3</v>
      </c>
    </row>
    <row r="15">
      <c r="A15" s="25" t="inlineStr">
        <is>
          <t>Hawaii</t>
        </is>
      </c>
      <c r="B15" s="11" t="n">
        <v>10</v>
      </c>
      <c r="C15" s="11" t="n">
        <v>4</v>
      </c>
      <c r="D15" s="11" t="n">
        <v>7</v>
      </c>
      <c r="E15" s="11" t="n">
        <v>5</v>
      </c>
      <c r="F15" s="11" t="n">
        <v>1</v>
      </c>
      <c r="G15" s="27" t="n">
        <v>12</v>
      </c>
      <c r="H15" s="11" t="n">
        <v>4</v>
      </c>
      <c r="I15" s="11" t="n">
        <v>8</v>
      </c>
      <c r="J15" s="11" t="n">
        <v>3</v>
      </c>
      <c r="K15" s="11" t="n">
        <v>4</v>
      </c>
    </row>
    <row r="16">
      <c r="A16" s="25" t="inlineStr">
        <is>
          <t>Idaho</t>
        </is>
      </c>
      <c r="B16" s="11" t="inlineStr">
        <is>
          <t>—</t>
        </is>
      </c>
      <c r="C16" s="11" t="inlineStr">
        <is>
          <t>—</t>
        </is>
      </c>
      <c r="D16" s="11" t="inlineStr">
        <is>
          <t>—</t>
        </is>
      </c>
      <c r="E16" s="11" t="inlineStr">
        <is>
          <t>—</t>
        </is>
      </c>
      <c r="F16" s="11" t="inlineStr">
        <is>
          <t>—</t>
        </is>
      </c>
      <c r="G16" s="27" t="n">
        <v>13</v>
      </c>
      <c r="H16" s="11" t="n">
        <v>4</v>
      </c>
      <c r="I16" s="11" t="n">
        <v>9</v>
      </c>
      <c r="J16" s="11" t="n">
        <v>7</v>
      </c>
      <c r="K16" s="11" t="n">
        <v>2</v>
      </c>
    </row>
    <row r="17">
      <c r="A17" s="25" t="inlineStr">
        <is>
          <t>Illinois</t>
        </is>
      </c>
      <c r="B17" s="11" t="n">
        <v>10</v>
      </c>
      <c r="C17" s="11" t="n">
        <v>3</v>
      </c>
      <c r="D17" s="11" t="n">
        <v>6</v>
      </c>
      <c r="E17" s="11" t="n">
        <v>4</v>
      </c>
      <c r="F17" s="11" t="n">
        <v>2</v>
      </c>
      <c r="G17" s="27" t="n">
        <v>13</v>
      </c>
      <c r="H17" s="11" t="n">
        <v>4</v>
      </c>
      <c r="I17" s="11" t="n">
        <v>9</v>
      </c>
      <c r="J17" s="11" t="n">
        <v>4</v>
      </c>
      <c r="K17" s="11" t="n">
        <v>5</v>
      </c>
    </row>
    <row r="18">
      <c r="A18" s="25" t="inlineStr">
        <is>
          <t>Indiana</t>
        </is>
      </c>
      <c r="B18" s="11" t="inlineStr">
        <is>
          <t>—</t>
        </is>
      </c>
      <c r="C18" s="11" t="inlineStr">
        <is>
          <t>—</t>
        </is>
      </c>
      <c r="D18" s="11" t="inlineStr">
        <is>
          <t>—</t>
        </is>
      </c>
      <c r="E18" s="11" t="inlineStr">
        <is>
          <t>—</t>
        </is>
      </c>
      <c r="F18" s="11" t="inlineStr">
        <is>
          <t>—</t>
        </is>
      </c>
      <c r="G18" s="27" t="n">
        <v>12</v>
      </c>
      <c r="H18" s="11" t="n">
        <v>4</v>
      </c>
      <c r="I18" s="11" t="n">
        <v>8</v>
      </c>
      <c r="J18" s="11" t="n">
        <v>6</v>
      </c>
      <c r="K18" s="11" t="n">
        <v>2</v>
      </c>
    </row>
    <row r="19">
      <c r="A19" s="25" t="inlineStr">
        <is>
          <t>Iowa</t>
        </is>
      </c>
      <c r="B19" s="11" t="n">
        <v>14</v>
      </c>
      <c r="C19" s="11" t="n">
        <v>5</v>
      </c>
      <c r="D19" s="11" t="n">
        <v>9</v>
      </c>
      <c r="E19" s="11" t="n">
        <v>6</v>
      </c>
      <c r="F19" s="11" t="n">
        <v>3</v>
      </c>
      <c r="G19" s="27" t="n">
        <v>15</v>
      </c>
      <c r="H19" s="11" t="n">
        <v>7</v>
      </c>
      <c r="I19" s="11" t="n">
        <v>8</v>
      </c>
      <c r="J19" s="11" t="n">
        <v>3</v>
      </c>
      <c r="K19" s="11" t="n">
        <v>5</v>
      </c>
    </row>
    <row r="20">
      <c r="A20" s="25" t="inlineStr">
        <is>
          <t>Kansas</t>
        </is>
      </c>
      <c r="B20" s="11" t="n">
        <v>9</v>
      </c>
      <c r="C20" s="11" t="n">
        <v>3</v>
      </c>
      <c r="D20" s="11" t="n">
        <v>6</v>
      </c>
      <c r="E20" s="11" t="n">
        <v>3</v>
      </c>
      <c r="F20" s="11" t="n">
        <v>3</v>
      </c>
      <c r="G20" s="27" t="n">
        <v>14</v>
      </c>
      <c r="H20" s="11" t="n">
        <v>4</v>
      </c>
      <c r="I20" s="11" t="n">
        <v>10</v>
      </c>
      <c r="J20" s="11" t="n">
        <v>4</v>
      </c>
      <c r="K20" s="11" t="n">
        <v>5</v>
      </c>
    </row>
    <row r="21">
      <c r="A21" s="25" t="inlineStr">
        <is>
          <t>Kentucky</t>
        </is>
      </c>
      <c r="B21" s="11" t="n">
        <v>12</v>
      </c>
      <c r="C21" s="11" t="n">
        <v>7</v>
      </c>
      <c r="D21" s="11" t="n">
        <v>5</v>
      </c>
      <c r="E21" s="11" t="n">
        <v>3</v>
      </c>
      <c r="F21" s="11" t="n">
        <v>2</v>
      </c>
      <c r="G21" s="27" t="n">
        <v>11</v>
      </c>
      <c r="H21" s="11" t="n">
        <v>8</v>
      </c>
      <c r="I21" s="11" t="n">
        <v>4</v>
      </c>
      <c r="J21" s="11" t="n">
        <v>2</v>
      </c>
      <c r="K21" s="11" t="n">
        <v>1</v>
      </c>
    </row>
    <row r="22">
      <c r="A22" s="25" t="inlineStr">
        <is>
          <t>Louisiana</t>
        </is>
      </c>
      <c r="B22" s="11" t="n">
        <v>14</v>
      </c>
      <c r="C22" s="11" t="n">
        <v>7</v>
      </c>
      <c r="D22" s="11" t="n">
        <v>7</v>
      </c>
      <c r="E22" s="11" t="n">
        <v>2</v>
      </c>
      <c r="F22" s="11" t="n">
        <v>5</v>
      </c>
      <c r="G22" s="27" t="n">
        <v>19</v>
      </c>
      <c r="H22" s="11" t="n">
        <v>10</v>
      </c>
      <c r="I22" s="11" t="n">
        <v>8</v>
      </c>
      <c r="J22" s="11" t="n">
        <v>3</v>
      </c>
      <c r="K22" s="11" t="n">
        <v>5</v>
      </c>
    </row>
    <row r="23">
      <c r="A23" s="25" t="inlineStr">
        <is>
          <t>Maine</t>
        </is>
      </c>
      <c r="B23" s="11" t="n">
        <v>15</v>
      </c>
      <c r="C23" s="11" t="n">
        <v>7</v>
      </c>
      <c r="D23" s="11" t="n">
        <v>7</v>
      </c>
      <c r="E23" s="11" t="n">
        <v>4</v>
      </c>
      <c r="F23" s="11" t="n">
        <v>3</v>
      </c>
      <c r="G23" s="27" t="n">
        <v>16</v>
      </c>
      <c r="H23" s="11" t="n">
        <v>6</v>
      </c>
      <c r="I23" s="11" t="n">
        <v>10</v>
      </c>
      <c r="J23" s="11" t="n">
        <v>5</v>
      </c>
      <c r="K23" s="11" t="n">
        <v>6</v>
      </c>
    </row>
    <row r="24">
      <c r="A24" s="25" t="inlineStr">
        <is>
          <t>Maryland</t>
        </is>
      </c>
      <c r="B24" s="11" t="n">
        <v>11</v>
      </c>
      <c r="C24" s="11" t="n">
        <v>5</v>
      </c>
      <c r="D24" s="11" t="n">
        <v>6</v>
      </c>
      <c r="E24" s="11" t="n">
        <v>2</v>
      </c>
      <c r="F24" s="11" t="n">
        <v>4</v>
      </c>
      <c r="G24" s="27" t="n">
        <v>12</v>
      </c>
      <c r="H24" s="11" t="n">
        <v>6</v>
      </c>
      <c r="I24" s="11" t="n">
        <v>6</v>
      </c>
      <c r="J24" s="11" t="n">
        <v>4</v>
      </c>
      <c r="K24" s="11" t="n">
        <v>2</v>
      </c>
    </row>
    <row r="25">
      <c r="A25" s="25" t="inlineStr">
        <is>
          <t>Massachusetts</t>
        </is>
      </c>
      <c r="B25" s="11" t="n">
        <v>16</v>
      </c>
      <c r="C25" s="11" t="n">
        <v>4</v>
      </c>
      <c r="D25" s="11" t="n">
        <v>12</v>
      </c>
      <c r="E25" s="11" t="n">
        <v>7</v>
      </c>
      <c r="F25" s="11" t="n">
        <v>5</v>
      </c>
      <c r="G25" s="27" t="n">
        <v>16</v>
      </c>
      <c r="H25" s="11" t="n">
        <v>4</v>
      </c>
      <c r="I25" s="11" t="n">
        <v>12</v>
      </c>
      <c r="J25" s="11" t="n">
        <v>3</v>
      </c>
      <c r="K25" s="11" t="n">
        <v>9</v>
      </c>
    </row>
    <row r="26">
      <c r="A26" s="25" t="inlineStr">
        <is>
          <t>Michigan</t>
        </is>
      </c>
      <c r="B26" s="11" t="n">
        <v>9</v>
      </c>
      <c r="C26" s="11" t="n">
        <v>5</v>
      </c>
      <c r="D26" s="11" t="n">
        <v>3</v>
      </c>
      <c r="E26" s="11" t="n">
        <v>2</v>
      </c>
      <c r="F26" s="11" t="n">
        <v>1</v>
      </c>
      <c r="G26" s="27" t="n">
        <v>11</v>
      </c>
      <c r="H26" s="11" t="n">
        <v>7</v>
      </c>
      <c r="I26" s="11" t="n">
        <v>4</v>
      </c>
      <c r="J26" s="11" t="n">
        <v>3</v>
      </c>
      <c r="K26" s="11" t="n">
        <v>1</v>
      </c>
    </row>
    <row r="27">
      <c r="A27" s="25" t="inlineStr">
        <is>
          <t>Minnesota</t>
        </is>
      </c>
      <c r="B27" s="11" t="n">
        <v>12</v>
      </c>
      <c r="C27" s="11" t="n">
        <v>3</v>
      </c>
      <c r="D27" s="11" t="n">
        <v>9</v>
      </c>
      <c r="E27" s="11" t="n">
        <v>6</v>
      </c>
      <c r="F27" s="11" t="n">
        <v>3</v>
      </c>
      <c r="G27" s="27" t="n">
        <v>13</v>
      </c>
      <c r="H27" s="11" t="n">
        <v>4</v>
      </c>
      <c r="I27" s="11" t="n">
        <v>10</v>
      </c>
      <c r="J27" s="11" t="n">
        <v>6</v>
      </c>
      <c r="K27" s="11" t="n">
        <v>3</v>
      </c>
    </row>
    <row r="28">
      <c r="A28" s="25" t="inlineStr">
        <is>
          <t>Mississippi</t>
        </is>
      </c>
      <c r="B28" s="11" t="n">
        <v>7</v>
      </c>
      <c r="C28" s="11" t="n">
        <v>4</v>
      </c>
      <c r="D28" s="11" t="n">
        <v>3</v>
      </c>
      <c r="E28" s="11" t="n">
        <v>2</v>
      </c>
      <c r="F28" s="11" t="inlineStr">
        <is>
          <t>#</t>
        </is>
      </c>
      <c r="G28" s="27" t="n">
        <v>7</v>
      </c>
      <c r="H28" s="11" t="n">
        <v>4</v>
      </c>
      <c r="I28" s="11" t="n">
        <v>3</v>
      </c>
      <c r="J28" s="11" t="n">
        <v>2</v>
      </c>
      <c r="K28" s="11" t="n">
        <v>1</v>
      </c>
    </row>
    <row r="29">
      <c r="A29" s="25" t="inlineStr">
        <is>
          <t>Missouri</t>
        </is>
      </c>
      <c r="B29" s="11" t="n">
        <v>14</v>
      </c>
      <c r="C29" s="11" t="n">
        <v>6</v>
      </c>
      <c r="D29" s="11" t="n">
        <v>7</v>
      </c>
      <c r="E29" s="11" t="n">
        <v>3</v>
      </c>
      <c r="F29" s="11" t="n">
        <v>4</v>
      </c>
      <c r="G29" s="27" t="n">
        <v>15</v>
      </c>
      <c r="H29" s="11" t="n">
        <v>8</v>
      </c>
      <c r="I29" s="11" t="n">
        <v>7</v>
      </c>
      <c r="J29" s="11" t="n">
        <v>4</v>
      </c>
      <c r="K29" s="11" t="n">
        <v>3</v>
      </c>
    </row>
    <row r="30">
      <c r="A30" s="25" t="inlineStr">
        <is>
          <t>Montana</t>
        </is>
      </c>
      <c r="B30" s="11" t="n">
        <v>10</v>
      </c>
      <c r="C30" s="11" t="n">
        <v>2</v>
      </c>
      <c r="D30" s="11" t="n">
        <v>7</v>
      </c>
      <c r="E30" s="11" t="n">
        <v>5</v>
      </c>
      <c r="F30" s="11" t="n">
        <v>2</v>
      </c>
      <c r="G30" s="27" t="n">
        <v>13</v>
      </c>
      <c r="H30" s="11" t="n">
        <v>5</v>
      </c>
      <c r="I30" s="11" t="n">
        <v>8</v>
      </c>
      <c r="J30" s="11" t="n">
        <v>4</v>
      </c>
      <c r="K30" s="11" t="n">
        <v>4</v>
      </c>
    </row>
    <row r="31">
      <c r="A31" s="25" t="inlineStr">
        <is>
          <t>Nebraska</t>
        </is>
      </c>
      <c r="B31" s="11" t="inlineStr">
        <is>
          <t>—</t>
        </is>
      </c>
      <c r="C31" s="11" t="inlineStr">
        <is>
          <t>—</t>
        </is>
      </c>
      <c r="D31" s="11" t="inlineStr">
        <is>
          <t>—</t>
        </is>
      </c>
      <c r="E31" s="11" t="inlineStr">
        <is>
          <t>—</t>
        </is>
      </c>
      <c r="F31" s="11" t="inlineStr">
        <is>
          <t>—</t>
        </is>
      </c>
      <c r="G31" s="27" t="n">
        <v>18</v>
      </c>
      <c r="H31" s="11" t="n">
        <v>4</v>
      </c>
      <c r="I31" s="11" t="n">
        <v>13</v>
      </c>
      <c r="J31" s="11" t="n">
        <v>7</v>
      </c>
      <c r="K31" s="11" t="n">
        <v>6</v>
      </c>
    </row>
    <row r="32">
      <c r="A32" s="25" t="inlineStr">
        <is>
          <t>Nevada</t>
        </is>
      </c>
      <c r="B32" s="11" t="n">
        <v>10</v>
      </c>
      <c r="C32" s="11" t="n">
        <v>6</v>
      </c>
      <c r="D32" s="11" t="n">
        <v>4</v>
      </c>
      <c r="E32" s="11" t="n">
        <v>4</v>
      </c>
      <c r="F32" s="11" t="n">
        <v>1</v>
      </c>
      <c r="G32" s="27" t="n">
        <v>12</v>
      </c>
      <c r="H32" s="11" t="n">
        <v>5</v>
      </c>
      <c r="I32" s="11" t="n">
        <v>7</v>
      </c>
      <c r="J32" s="11" t="n">
        <v>5</v>
      </c>
      <c r="K32" s="11" t="n">
        <v>2</v>
      </c>
    </row>
    <row r="33">
      <c r="A33" s="25" t="inlineStr">
        <is>
          <t>New Hampshire</t>
        </is>
      </c>
      <c r="B33" s="11" t="n">
        <v>13</v>
      </c>
      <c r="C33" s="11" t="n">
        <v>3</v>
      </c>
      <c r="D33" s="11" t="n">
        <v>10</v>
      </c>
      <c r="E33" s="11" t="n">
        <v>5</v>
      </c>
      <c r="F33" s="11" t="n">
        <v>5</v>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14</v>
      </c>
      <c r="C35" s="11" t="n">
        <v>7</v>
      </c>
      <c r="D35" s="11" t="n">
        <v>7</v>
      </c>
      <c r="E35" s="11" t="n">
        <v>5</v>
      </c>
      <c r="F35" s="11" t="n">
        <v>2</v>
      </c>
      <c r="G35" s="27" t="n">
        <v>15</v>
      </c>
      <c r="H35" s="11" t="n">
        <v>7</v>
      </c>
      <c r="I35" s="11" t="n">
        <v>9</v>
      </c>
      <c r="J35" s="11" t="n">
        <v>6</v>
      </c>
      <c r="K35" s="11" t="n">
        <v>3</v>
      </c>
    </row>
    <row r="36">
      <c r="A36" s="25" t="inlineStr">
        <is>
          <t>New York</t>
        </is>
      </c>
      <c r="B36" s="11" t="n">
        <v>9</v>
      </c>
      <c r="C36" s="11" t="n">
        <v>4</v>
      </c>
      <c r="D36" s="11" t="n">
        <v>5</v>
      </c>
      <c r="E36" s="11" t="n">
        <v>1</v>
      </c>
      <c r="F36" s="11" t="n">
        <v>4</v>
      </c>
      <c r="G36" s="27" t="n">
        <v>14</v>
      </c>
      <c r="H36" s="11" t="n">
        <v>6</v>
      </c>
      <c r="I36" s="11" t="n">
        <v>8</v>
      </c>
      <c r="J36" s="11" t="n">
        <v>2</v>
      </c>
      <c r="K36" s="11" t="n">
        <v>5</v>
      </c>
    </row>
    <row r="37">
      <c r="A37" s="25" t="inlineStr">
        <is>
          <t>North Carolina</t>
        </is>
      </c>
      <c r="B37" s="11" t="n">
        <v>14</v>
      </c>
      <c r="C37" s="11" t="n">
        <v>6</v>
      </c>
      <c r="D37" s="11" t="n">
        <v>8</v>
      </c>
      <c r="E37" s="11" t="n">
        <v>2</v>
      </c>
      <c r="F37" s="11" t="n">
        <v>6</v>
      </c>
      <c r="G37" s="27" t="n">
        <v>17</v>
      </c>
      <c r="H37" s="11" t="n">
        <v>10</v>
      </c>
      <c r="I37" s="11" t="n">
        <v>6</v>
      </c>
      <c r="J37" s="11" t="n">
        <v>3</v>
      </c>
      <c r="K37" s="11" t="n">
        <v>4</v>
      </c>
    </row>
    <row r="38">
      <c r="A38" s="25" t="inlineStr">
        <is>
          <t>North Dakota</t>
        </is>
      </c>
      <c r="B38" s="11" t="inlineStr">
        <is>
          <t>—</t>
        </is>
      </c>
      <c r="C38" s="11" t="inlineStr">
        <is>
          <t>—</t>
        </is>
      </c>
      <c r="D38" s="11" t="inlineStr">
        <is>
          <t>—</t>
        </is>
      </c>
      <c r="E38" s="11" t="inlineStr">
        <is>
          <t>—</t>
        </is>
      </c>
      <c r="F38" s="11" t="inlineStr">
        <is>
          <t>—</t>
        </is>
      </c>
      <c r="G38" s="27" t="n">
        <v>16</v>
      </c>
      <c r="H38" s="11" t="n">
        <v>5</v>
      </c>
      <c r="I38" s="11" t="n">
        <v>11</v>
      </c>
      <c r="J38" s="11" t="n">
        <v>8</v>
      </c>
      <c r="K38" s="11" t="n">
        <v>3</v>
      </c>
    </row>
    <row r="39">
      <c r="A39" s="25" t="inlineStr">
        <is>
          <t>Ohio</t>
        </is>
      </c>
      <c r="B39" s="11" t="inlineStr">
        <is>
          <t>—</t>
        </is>
      </c>
      <c r="C39" s="11" t="inlineStr">
        <is>
          <t>—</t>
        </is>
      </c>
      <c r="D39" s="11" t="inlineStr">
        <is>
          <t>—</t>
        </is>
      </c>
      <c r="E39" s="11" t="inlineStr">
        <is>
          <t>—</t>
        </is>
      </c>
      <c r="F39" s="11" t="inlineStr">
        <is>
          <t>—</t>
        </is>
      </c>
      <c r="G39" s="27" t="n">
        <v>13</v>
      </c>
      <c r="H39" s="11" t="n">
        <v>8</v>
      </c>
      <c r="I39" s="11" t="n">
        <v>5</v>
      </c>
      <c r="J39" s="11" t="n">
        <v>3</v>
      </c>
      <c r="K39" s="11" t="n">
        <v>2</v>
      </c>
    </row>
    <row r="40">
      <c r="A40" s="25" t="inlineStr">
        <is>
          <t>Oklahoma</t>
        </is>
      </c>
      <c r="B40" s="11" t="n">
        <v>13</v>
      </c>
      <c r="C40" s="11" t="n">
        <v>9</v>
      </c>
      <c r="D40" s="11" t="n">
        <v>5</v>
      </c>
      <c r="E40" s="11" t="n">
        <v>3</v>
      </c>
      <c r="F40" s="11" t="n">
        <v>1</v>
      </c>
      <c r="G40" s="27" t="n">
        <v>17</v>
      </c>
      <c r="H40" s="11" t="n">
        <v>5</v>
      </c>
      <c r="I40" s="11" t="n">
        <v>13</v>
      </c>
      <c r="J40" s="11" t="n">
        <v>8</v>
      </c>
      <c r="K40" s="11" t="n">
        <v>5</v>
      </c>
    </row>
    <row r="41">
      <c r="A41" s="25" t="inlineStr">
        <is>
          <t>Oregon</t>
        </is>
      </c>
      <c r="B41" s="11" t="n">
        <v>14</v>
      </c>
      <c r="C41" s="11" t="n">
        <v>4</v>
      </c>
      <c r="D41" s="11" t="n">
        <v>10</v>
      </c>
      <c r="E41" s="11" t="n">
        <v>6</v>
      </c>
      <c r="F41" s="11" t="n">
        <v>4</v>
      </c>
      <c r="G41" s="27" t="n">
        <v>16</v>
      </c>
      <c r="H41" s="11" t="n">
        <v>5</v>
      </c>
      <c r="I41" s="11" t="n">
        <v>10</v>
      </c>
      <c r="J41" s="11" t="n">
        <v>7</v>
      </c>
      <c r="K41" s="11" t="n">
        <v>3</v>
      </c>
    </row>
    <row r="42">
      <c r="A42" s="25" t="inlineStr">
        <is>
          <t>Pennsylvania</t>
        </is>
      </c>
      <c r="B42" s="11" t="inlineStr">
        <is>
          <t>—</t>
        </is>
      </c>
      <c r="C42" s="11" t="inlineStr">
        <is>
          <t>—</t>
        </is>
      </c>
      <c r="D42" s="11" t="inlineStr">
        <is>
          <t>—</t>
        </is>
      </c>
      <c r="E42" s="11" t="inlineStr">
        <is>
          <t>—</t>
        </is>
      </c>
      <c r="F42" s="11" t="inlineStr">
        <is>
          <t>—</t>
        </is>
      </c>
      <c r="G42" s="27" t="n">
        <v>13</v>
      </c>
      <c r="H42" s="11" t="n">
        <v>4</v>
      </c>
      <c r="I42" s="11" t="n">
        <v>9</v>
      </c>
      <c r="J42" s="11" t="n">
        <v>4</v>
      </c>
      <c r="K42" s="11" t="n">
        <v>5</v>
      </c>
    </row>
    <row r="43">
      <c r="A43" s="25" t="inlineStr">
        <is>
          <t>Rhode Island</t>
        </is>
      </c>
      <c r="B43" s="11" t="n">
        <v>14</v>
      </c>
      <c r="C43" s="11" t="n">
        <v>5</v>
      </c>
      <c r="D43" s="11" t="n">
        <v>10</v>
      </c>
      <c r="E43" s="11" t="n">
        <v>6</v>
      </c>
      <c r="F43" s="11" t="n">
        <v>3</v>
      </c>
      <c r="G43" s="27" t="n">
        <v>19</v>
      </c>
      <c r="H43" s="11" t="n">
        <v>3</v>
      </c>
      <c r="I43" s="11" t="n">
        <v>15</v>
      </c>
      <c r="J43" s="11" t="n">
        <v>6</v>
      </c>
      <c r="K43" s="11" t="n">
        <v>10</v>
      </c>
    </row>
    <row r="44">
      <c r="A44" s="25" t="inlineStr">
        <is>
          <t>South Carolina</t>
        </is>
      </c>
      <c r="B44" s="11" t="n">
        <v>15</v>
      </c>
      <c r="C44" s="11" t="n">
        <v>7</v>
      </c>
      <c r="D44" s="11" t="n">
        <v>8</v>
      </c>
      <c r="E44" s="11" t="n">
        <v>5</v>
      </c>
      <c r="F44" s="11" t="n">
        <v>3</v>
      </c>
      <c r="G44" s="27" t="n">
        <v>16</v>
      </c>
      <c r="H44" s="11" t="n">
        <v>4</v>
      </c>
      <c r="I44" s="11" t="n">
        <v>11</v>
      </c>
      <c r="J44" s="11" t="n">
        <v>8</v>
      </c>
      <c r="K44" s="11" t="n">
        <v>3</v>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12</v>
      </c>
      <c r="C46" s="11" t="n">
        <v>3</v>
      </c>
      <c r="D46" s="11" t="n">
        <v>9</v>
      </c>
      <c r="E46" s="11" t="n">
        <v>7</v>
      </c>
      <c r="F46" s="11" t="n">
        <v>2</v>
      </c>
      <c r="G46" s="27" t="n">
        <v>11</v>
      </c>
      <c r="H46" s="11" t="n">
        <v>3</v>
      </c>
      <c r="I46" s="11" t="n">
        <v>8</v>
      </c>
      <c r="J46" s="11" t="n">
        <v>6</v>
      </c>
      <c r="K46" s="11" t="n">
        <v>1</v>
      </c>
    </row>
    <row r="47">
      <c r="A47" s="25" t="inlineStr">
        <is>
          <t>Texas</t>
        </is>
      </c>
      <c r="B47" s="11" t="n">
        <v>14</v>
      </c>
      <c r="C47" s="11" t="n">
        <v>7</v>
      </c>
      <c r="D47" s="11" t="n">
        <v>8</v>
      </c>
      <c r="E47" s="11" t="n">
        <v>5</v>
      </c>
      <c r="F47" s="11" t="n">
        <v>2</v>
      </c>
      <c r="G47" s="27" t="n">
        <v>14</v>
      </c>
      <c r="H47" s="11" t="n">
        <v>8</v>
      </c>
      <c r="I47" s="11" t="n">
        <v>6</v>
      </c>
      <c r="J47" s="11" t="n">
        <v>5</v>
      </c>
      <c r="K47" s="11" t="n">
        <v>2</v>
      </c>
    </row>
    <row r="48">
      <c r="A48" s="25" t="inlineStr">
        <is>
          <t>Utah</t>
        </is>
      </c>
      <c r="B48" s="11" t="n">
        <v>10</v>
      </c>
      <c r="C48" s="11" t="n">
        <v>4</v>
      </c>
      <c r="D48" s="11" t="n">
        <v>6</v>
      </c>
      <c r="E48" s="11" t="n">
        <v>4</v>
      </c>
      <c r="F48" s="11" t="n">
        <v>1</v>
      </c>
      <c r="G48" s="27" t="n">
        <v>12</v>
      </c>
      <c r="H48" s="11" t="n">
        <v>4</v>
      </c>
      <c r="I48" s="11" t="n">
        <v>7</v>
      </c>
      <c r="J48" s="11" t="n">
        <v>5</v>
      </c>
      <c r="K48" s="11" t="n">
        <v>3</v>
      </c>
    </row>
    <row r="49">
      <c r="A49" s="25" t="inlineStr">
        <is>
          <t>Vermont</t>
        </is>
      </c>
      <c r="B49" s="11" t="inlineStr">
        <is>
          <t>—</t>
        </is>
      </c>
      <c r="C49" s="11" t="inlineStr">
        <is>
          <t>—</t>
        </is>
      </c>
      <c r="D49" s="11" t="inlineStr">
        <is>
          <t>—</t>
        </is>
      </c>
      <c r="E49" s="11" t="inlineStr">
        <is>
          <t>—</t>
        </is>
      </c>
      <c r="F49" s="11" t="inlineStr">
        <is>
          <t>—</t>
        </is>
      </c>
      <c r="G49" s="27" t="n">
        <v>13</v>
      </c>
      <c r="H49" s="11" t="n">
        <v>5</v>
      </c>
      <c r="I49" s="11" t="n">
        <v>9</v>
      </c>
      <c r="J49" s="11" t="n">
        <v>3</v>
      </c>
      <c r="K49" s="11" t="n">
        <v>6</v>
      </c>
    </row>
    <row r="50">
      <c r="A50" s="25" t="inlineStr">
        <is>
          <t>Virginia</t>
        </is>
      </c>
      <c r="B50" s="11" t="n">
        <v>14</v>
      </c>
      <c r="C50" s="11" t="n">
        <v>6</v>
      </c>
      <c r="D50" s="11" t="n">
        <v>8</v>
      </c>
      <c r="E50" s="11" t="n">
        <v>4</v>
      </c>
      <c r="F50" s="11" t="n">
        <v>4</v>
      </c>
      <c r="G50" s="27" t="n">
        <v>14</v>
      </c>
      <c r="H50" s="11" t="n">
        <v>8</v>
      </c>
      <c r="I50" s="11" t="n">
        <v>6</v>
      </c>
      <c r="J50" s="11" t="n">
        <v>3</v>
      </c>
      <c r="K50" s="11" t="n">
        <v>3</v>
      </c>
    </row>
    <row r="51">
      <c r="A51" s="25" t="inlineStr">
        <is>
          <t>Washington</t>
        </is>
      </c>
      <c r="B51" s="11" t="n">
        <v>11</v>
      </c>
      <c r="C51" s="11" t="n">
        <v>4</v>
      </c>
      <c r="D51" s="11" t="n">
        <v>8</v>
      </c>
      <c r="E51" s="11" t="n">
        <v>5</v>
      </c>
      <c r="F51" s="11" t="n">
        <v>3</v>
      </c>
      <c r="G51" s="27" t="n">
        <v>13</v>
      </c>
      <c r="H51" s="11" t="n">
        <v>4</v>
      </c>
      <c r="I51" s="11" t="n">
        <v>9</v>
      </c>
      <c r="J51" s="11" t="n">
        <v>6</v>
      </c>
      <c r="K51" s="11" t="n">
        <v>4</v>
      </c>
    </row>
    <row r="52">
      <c r="A52" s="25" t="inlineStr">
        <is>
          <t>West Virginia</t>
        </is>
      </c>
      <c r="B52" s="11" t="n">
        <v>12</v>
      </c>
      <c r="C52" s="11" t="n">
        <v>8</v>
      </c>
      <c r="D52" s="11" t="n">
        <v>4</v>
      </c>
      <c r="E52" s="11" t="n">
        <v>2</v>
      </c>
      <c r="F52" s="11" t="n">
        <v>1</v>
      </c>
      <c r="G52" s="27" t="n">
        <v>15</v>
      </c>
      <c r="H52" s="11" t="n">
        <v>10</v>
      </c>
      <c r="I52" s="11" t="n">
        <v>5</v>
      </c>
      <c r="J52" s="11" t="n">
        <v>3</v>
      </c>
      <c r="K52" s="11" t="n">
        <v>2</v>
      </c>
    </row>
    <row r="53">
      <c r="A53" s="25" t="inlineStr">
        <is>
          <t>Wisconsin</t>
        </is>
      </c>
      <c r="B53" s="11" t="n">
        <v>13</v>
      </c>
      <c r="C53" s="11" t="n">
        <v>7</v>
      </c>
      <c r="D53" s="11" t="n">
        <v>6</v>
      </c>
      <c r="E53" s="11" t="n">
        <v>4</v>
      </c>
      <c r="F53" s="11" t="n">
        <v>2</v>
      </c>
      <c r="G53" s="27" t="n">
        <v>13</v>
      </c>
      <c r="H53" s="11" t="n">
        <v>6</v>
      </c>
      <c r="I53" s="11" t="n">
        <v>8</v>
      </c>
      <c r="J53" s="11" t="n">
        <v>3</v>
      </c>
      <c r="K53" s="11" t="n">
        <v>4</v>
      </c>
    </row>
    <row r="54">
      <c r="A54" s="25" t="inlineStr">
        <is>
          <t>Wyoming</t>
        </is>
      </c>
      <c r="B54" s="11" t="n">
        <v>13</v>
      </c>
      <c r="C54" s="11" t="n">
        <v>3</v>
      </c>
      <c r="D54" s="11" t="n">
        <v>10</v>
      </c>
      <c r="E54" s="11" t="n">
        <v>6</v>
      </c>
      <c r="F54" s="11" t="n">
        <v>4</v>
      </c>
      <c r="G54" s="27" t="n">
        <v>14</v>
      </c>
      <c r="H54" s="11" t="n">
        <v>2</v>
      </c>
      <c r="I54" s="11" t="n">
        <v>12</v>
      </c>
      <c r="J54" s="11" t="n">
        <v>5</v>
      </c>
      <c r="K54" s="11" t="n">
        <v>7</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10</v>
      </c>
      <c r="C56" s="11" t="n">
        <v>6</v>
      </c>
      <c r="D56" s="11" t="n">
        <v>4</v>
      </c>
      <c r="E56" s="11" t="n">
        <v>2</v>
      </c>
      <c r="F56" s="11" t="n">
        <v>2</v>
      </c>
      <c r="G56" s="27" t="n">
        <v>14</v>
      </c>
      <c r="H56" s="11" t="n">
        <v>7</v>
      </c>
      <c r="I56" s="11" t="n">
        <v>7</v>
      </c>
      <c r="J56" s="11" t="n">
        <v>3</v>
      </c>
      <c r="K56" s="11" t="n">
        <v>4</v>
      </c>
    </row>
    <row r="57">
      <c r="A57" s="28" t="inlineStr">
        <is>
          <t>DoDEA¹</t>
        </is>
      </c>
      <c r="B57" s="15" t="n">
        <v>6</v>
      </c>
      <c r="C57" s="15" t="n">
        <v>3</v>
      </c>
      <c r="D57" s="15" t="n">
        <v>4</v>
      </c>
      <c r="E57" s="15" t="n">
        <v>2</v>
      </c>
      <c r="F57" s="15" t="n">
        <v>1</v>
      </c>
      <c r="G57" s="32" t="n">
        <v>10</v>
      </c>
      <c r="H57" s="15" t="n">
        <v>3</v>
      </c>
      <c r="I57" s="15" t="n">
        <v>7</v>
      </c>
      <c r="J57" s="15" t="n">
        <v>4</v>
      </c>
      <c r="K57" s="15" t="n">
        <v>4</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4.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5</v>
      </c>
      <c r="D4" s="11" t="n">
        <v>9</v>
      </c>
      <c r="E4" s="11" t="n">
        <v>4</v>
      </c>
      <c r="F4" s="11" t="n">
        <v>5</v>
      </c>
      <c r="G4" s="27" t="n">
        <v>14</v>
      </c>
      <c r="H4" s="11" t="n">
        <v>5</v>
      </c>
      <c r="I4" s="11" t="n">
        <v>9</v>
      </c>
      <c r="J4" s="11" t="n">
        <v>4</v>
      </c>
      <c r="K4" s="11" t="n">
        <v>5</v>
      </c>
    </row>
    <row r="5">
      <c r="A5" s="25" t="inlineStr">
        <is>
          <t>Alabama</t>
        </is>
      </c>
      <c r="B5" s="11" t="n">
        <v>12</v>
      </c>
      <c r="C5" s="11" t="n">
        <v>2</v>
      </c>
      <c r="D5" s="11" t="n">
        <v>10</v>
      </c>
      <c r="E5" s="11" t="n">
        <v>7</v>
      </c>
      <c r="F5" s="11" t="n">
        <v>3</v>
      </c>
      <c r="G5" s="27" t="n">
        <v>12</v>
      </c>
      <c r="H5" s="11" t="n">
        <v>2</v>
      </c>
      <c r="I5" s="11" t="n">
        <v>10</v>
      </c>
      <c r="J5" s="11" t="n">
        <v>7</v>
      </c>
      <c r="K5" s="11" t="n">
        <v>3</v>
      </c>
    </row>
    <row r="6">
      <c r="A6" s="25" t="inlineStr">
        <is>
          <t>Alaska</t>
        </is>
      </c>
      <c r="B6" s="11" t="n">
        <v>16</v>
      </c>
      <c r="C6" s="11" t="n">
        <v>2</v>
      </c>
      <c r="D6" s="11" t="n">
        <v>14</v>
      </c>
      <c r="E6" s="11" t="n">
        <v>7</v>
      </c>
      <c r="F6" s="11" t="n">
        <v>7</v>
      </c>
      <c r="G6" s="27" t="n">
        <v>15</v>
      </c>
      <c r="H6" s="11" t="n">
        <v>3</v>
      </c>
      <c r="I6" s="11" t="n">
        <v>12</v>
      </c>
      <c r="J6" s="11" t="n">
        <v>5</v>
      </c>
      <c r="K6" s="11" t="n">
        <v>8</v>
      </c>
    </row>
    <row r="7">
      <c r="A7" s="25" t="inlineStr">
        <is>
          <t>Arizona</t>
        </is>
      </c>
      <c r="B7" s="11" t="n">
        <v>11</v>
      </c>
      <c r="C7" s="11" t="n">
        <v>5</v>
      </c>
      <c r="D7" s="11" t="n">
        <v>6</v>
      </c>
      <c r="E7" s="11" t="n">
        <v>4</v>
      </c>
      <c r="F7" s="11" t="n">
        <v>2</v>
      </c>
      <c r="G7" s="27" t="n">
        <v>12</v>
      </c>
      <c r="H7" s="11" t="n">
        <v>4</v>
      </c>
      <c r="I7" s="11" t="n">
        <v>8</v>
      </c>
      <c r="J7" s="11" t="n">
        <v>3</v>
      </c>
      <c r="K7" s="11" t="n">
        <v>4</v>
      </c>
    </row>
    <row r="8">
      <c r="A8" s="25" t="inlineStr">
        <is>
          <t>Arkansas</t>
        </is>
      </c>
      <c r="B8" s="11" t="n">
        <v>13</v>
      </c>
      <c r="C8" s="11" t="n">
        <v>5</v>
      </c>
      <c r="D8" s="11" t="n">
        <v>8</v>
      </c>
      <c r="E8" s="11" t="n">
        <v>5</v>
      </c>
      <c r="F8" s="11" t="n">
        <v>3</v>
      </c>
      <c r="G8" s="27" t="n">
        <v>13</v>
      </c>
      <c r="H8" s="11" t="n">
        <v>6</v>
      </c>
      <c r="I8" s="11" t="n">
        <v>7</v>
      </c>
      <c r="J8" s="11" t="n">
        <v>4</v>
      </c>
      <c r="K8" s="11" t="n">
        <v>3</v>
      </c>
    </row>
    <row r="9">
      <c r="A9" s="25" t="inlineStr">
        <is>
          <t>California</t>
        </is>
      </c>
      <c r="B9" s="11" t="n">
        <v>10</v>
      </c>
      <c r="C9" s="11" t="n">
        <v>3</v>
      </c>
      <c r="D9" s="11" t="n">
        <v>8</v>
      </c>
      <c r="E9" s="11" t="n">
        <v>6</v>
      </c>
      <c r="F9" s="11" t="n">
        <v>2</v>
      </c>
      <c r="G9" s="27" t="n">
        <v>9</v>
      </c>
      <c r="H9" s="11" t="n">
        <v>3</v>
      </c>
      <c r="I9" s="11" t="n">
        <v>7</v>
      </c>
      <c r="J9" s="11" t="n">
        <v>4</v>
      </c>
      <c r="K9" s="11" t="n">
        <v>2</v>
      </c>
    </row>
    <row r="10">
      <c r="A10" s="25" t="inlineStr">
        <is>
          <t>Colorado</t>
        </is>
      </c>
      <c r="B10" s="11" t="n">
        <v>11</v>
      </c>
      <c r="C10" s="11" t="n">
        <v>2</v>
      </c>
      <c r="D10" s="11" t="n">
        <v>9</v>
      </c>
      <c r="E10" s="11" t="n">
        <v>3</v>
      </c>
      <c r="F10" s="11" t="n">
        <v>6</v>
      </c>
      <c r="G10" s="27" t="n">
        <v>12</v>
      </c>
      <c r="H10" s="11" t="n">
        <v>3</v>
      </c>
      <c r="I10" s="11" t="n">
        <v>9</v>
      </c>
      <c r="J10" s="11" t="n">
        <v>2</v>
      </c>
      <c r="K10" s="11" t="n">
        <v>7</v>
      </c>
    </row>
    <row r="11">
      <c r="A11" s="25" t="inlineStr">
        <is>
          <t>Connecticut</t>
        </is>
      </c>
      <c r="B11" s="11" t="n">
        <v>12</v>
      </c>
      <c r="C11" s="11" t="n">
        <v>4</v>
      </c>
      <c r="D11" s="11" t="n">
        <v>9</v>
      </c>
      <c r="E11" s="11" t="n">
        <v>3</v>
      </c>
      <c r="F11" s="11" t="n">
        <v>6</v>
      </c>
      <c r="G11" s="27" t="n">
        <v>12</v>
      </c>
      <c r="H11" s="11" t="n">
        <v>3</v>
      </c>
      <c r="I11" s="11" t="n">
        <v>9</v>
      </c>
      <c r="J11" s="11" t="n">
        <v>2</v>
      </c>
      <c r="K11" s="11" t="n">
        <v>7</v>
      </c>
    </row>
    <row r="12">
      <c r="A12" s="25" t="inlineStr">
        <is>
          <t>Delaware</t>
        </is>
      </c>
      <c r="B12" s="11" t="n">
        <v>17</v>
      </c>
      <c r="C12" s="11" t="n">
        <v>10</v>
      </c>
      <c r="D12" s="11" t="n">
        <v>6</v>
      </c>
      <c r="E12" s="11" t="n">
        <v>3</v>
      </c>
      <c r="F12" s="11" t="n">
        <v>3</v>
      </c>
      <c r="G12" s="27" t="n">
        <v>17</v>
      </c>
      <c r="H12" s="11" t="n">
        <v>12</v>
      </c>
      <c r="I12" s="11" t="n">
        <v>5</v>
      </c>
      <c r="J12" s="11" t="n">
        <v>2</v>
      </c>
      <c r="K12" s="11" t="n">
        <v>2</v>
      </c>
    </row>
    <row r="13">
      <c r="A13" s="25" t="inlineStr">
        <is>
          <t>Florida</t>
        </is>
      </c>
      <c r="B13" s="11" t="n">
        <v>16</v>
      </c>
      <c r="C13" s="11" t="n">
        <v>3</v>
      </c>
      <c r="D13" s="11" t="n">
        <v>13</v>
      </c>
      <c r="E13" s="11" t="n">
        <v>4</v>
      </c>
      <c r="F13" s="11" t="n">
        <v>9</v>
      </c>
      <c r="G13" s="27" t="n">
        <v>19</v>
      </c>
      <c r="H13" s="11" t="n">
        <v>5</v>
      </c>
      <c r="I13" s="11" t="n">
        <v>14</v>
      </c>
      <c r="J13" s="11" t="n">
        <v>4</v>
      </c>
      <c r="K13" s="11" t="n">
        <v>10</v>
      </c>
    </row>
    <row r="14">
      <c r="A14" s="25" t="inlineStr">
        <is>
          <t>Georgia</t>
        </is>
      </c>
      <c r="B14" s="11" t="n">
        <v>13</v>
      </c>
      <c r="C14" s="11" t="n">
        <v>3</v>
      </c>
      <c r="D14" s="11" t="n">
        <v>10</v>
      </c>
      <c r="E14" s="11" t="n">
        <v>5</v>
      </c>
      <c r="F14" s="11" t="n">
        <v>5</v>
      </c>
      <c r="G14" s="27" t="n">
        <v>13</v>
      </c>
      <c r="H14" s="11" t="n">
        <v>5</v>
      </c>
      <c r="I14" s="11" t="n">
        <v>8</v>
      </c>
      <c r="J14" s="11" t="n">
        <v>5</v>
      </c>
      <c r="K14" s="11" t="n">
        <v>3</v>
      </c>
    </row>
    <row r="15">
      <c r="A15" s="25" t="inlineStr">
        <is>
          <t>Hawaii</t>
        </is>
      </c>
      <c r="B15" s="11" t="n">
        <v>11</v>
      </c>
      <c r="C15" s="11" t="n">
        <v>3</v>
      </c>
      <c r="D15" s="11" t="n">
        <v>9</v>
      </c>
      <c r="E15" s="11" t="n">
        <v>3</v>
      </c>
      <c r="F15" s="11" t="n">
        <v>5</v>
      </c>
      <c r="G15" s="27" t="n">
        <v>10</v>
      </c>
      <c r="H15" s="11" t="n">
        <v>2</v>
      </c>
      <c r="I15" s="11" t="n">
        <v>8</v>
      </c>
      <c r="J15" s="11" t="n">
        <v>2</v>
      </c>
      <c r="K15" s="11" t="n">
        <v>6</v>
      </c>
    </row>
    <row r="16">
      <c r="A16" s="25" t="inlineStr">
        <is>
          <t>Idaho</t>
        </is>
      </c>
      <c r="B16" s="11" t="n">
        <v>12</v>
      </c>
      <c r="C16" s="11" t="n">
        <v>3</v>
      </c>
      <c r="D16" s="11" t="n">
        <v>10</v>
      </c>
      <c r="E16" s="11" t="n">
        <v>7</v>
      </c>
      <c r="F16" s="11" t="n">
        <v>3</v>
      </c>
      <c r="G16" s="27" t="n">
        <v>10</v>
      </c>
      <c r="H16" s="11" t="n">
        <v>3</v>
      </c>
      <c r="I16" s="11" t="n">
        <v>7</v>
      </c>
      <c r="J16" s="11" t="n">
        <v>5</v>
      </c>
      <c r="K16" s="11" t="n">
        <v>2</v>
      </c>
    </row>
    <row r="17">
      <c r="A17" s="25" t="inlineStr">
        <is>
          <t>Illinois</t>
        </is>
      </c>
      <c r="B17" s="11" t="n">
        <v>16</v>
      </c>
      <c r="C17" s="11" t="n">
        <v>5</v>
      </c>
      <c r="D17" s="11" t="n">
        <v>10</v>
      </c>
      <c r="E17" s="11" t="n">
        <v>4</v>
      </c>
      <c r="F17" s="11" t="n">
        <v>7</v>
      </c>
      <c r="G17" s="27" t="n">
        <v>13</v>
      </c>
      <c r="H17" s="11" t="n">
        <v>5</v>
      </c>
      <c r="I17" s="11" t="n">
        <v>8</v>
      </c>
      <c r="J17" s="11" t="n">
        <v>3</v>
      </c>
      <c r="K17" s="11" t="n">
        <v>5</v>
      </c>
    </row>
    <row r="18">
      <c r="A18" s="25" t="inlineStr">
        <is>
          <t>Indiana</t>
        </is>
      </c>
      <c r="B18" s="11" t="n">
        <v>13</v>
      </c>
      <c r="C18" s="11" t="n">
        <v>4</v>
      </c>
      <c r="D18" s="11" t="n">
        <v>10</v>
      </c>
      <c r="E18" s="11" t="n">
        <v>5</v>
      </c>
      <c r="F18" s="11" t="n">
        <v>4</v>
      </c>
      <c r="G18" s="27" t="n">
        <v>16</v>
      </c>
      <c r="H18" s="11" t="n">
        <v>4</v>
      </c>
      <c r="I18" s="11" t="n">
        <v>12</v>
      </c>
      <c r="J18" s="11" t="n">
        <v>5</v>
      </c>
      <c r="K18" s="11" t="n">
        <v>7</v>
      </c>
    </row>
    <row r="19">
      <c r="A19" s="25" t="inlineStr">
        <is>
          <t>Iowa</t>
        </is>
      </c>
      <c r="B19" s="11" t="n">
        <v>15</v>
      </c>
      <c r="C19" s="11" t="n">
        <v>7</v>
      </c>
      <c r="D19" s="11" t="n">
        <v>8</v>
      </c>
      <c r="E19" s="11" t="n">
        <v>2</v>
      </c>
      <c r="F19" s="11" t="n">
        <v>5</v>
      </c>
      <c r="G19" s="27" t="n">
        <v>15</v>
      </c>
      <c r="H19" s="11" t="n">
        <v>5</v>
      </c>
      <c r="I19" s="11" t="n">
        <v>10</v>
      </c>
      <c r="J19" s="11" t="n">
        <v>2</v>
      </c>
      <c r="K19" s="11" t="n">
        <v>8</v>
      </c>
    </row>
    <row r="20">
      <c r="A20" s="25" t="inlineStr">
        <is>
          <t>Kansas</t>
        </is>
      </c>
      <c r="B20" s="11" t="n">
        <v>13</v>
      </c>
      <c r="C20" s="11" t="n">
        <v>2</v>
      </c>
      <c r="D20" s="11" t="n">
        <v>11</v>
      </c>
      <c r="E20" s="11" t="n">
        <v>3</v>
      </c>
      <c r="F20" s="11" t="n">
        <v>8</v>
      </c>
      <c r="G20" s="27" t="n">
        <v>13</v>
      </c>
      <c r="H20" s="11" t="n">
        <v>3</v>
      </c>
      <c r="I20" s="11" t="n">
        <v>10</v>
      </c>
      <c r="J20" s="11" t="n">
        <v>3</v>
      </c>
      <c r="K20" s="11" t="n">
        <v>6</v>
      </c>
    </row>
    <row r="21">
      <c r="A21" s="25" t="inlineStr">
        <is>
          <t>Kentucky</t>
        </is>
      </c>
      <c r="B21" s="11" t="n">
        <v>14</v>
      </c>
      <c r="C21" s="11" t="n">
        <v>8</v>
      </c>
      <c r="D21" s="11" t="n">
        <v>6</v>
      </c>
      <c r="E21" s="11" t="n">
        <v>4</v>
      </c>
      <c r="F21" s="11" t="n">
        <v>1</v>
      </c>
      <c r="G21" s="27" t="n">
        <v>14</v>
      </c>
      <c r="H21" s="11" t="n">
        <v>8</v>
      </c>
      <c r="I21" s="11" t="n">
        <v>6</v>
      </c>
      <c r="J21" s="11" t="n">
        <v>3</v>
      </c>
      <c r="K21" s="11" t="n">
        <v>3</v>
      </c>
    </row>
    <row r="22">
      <c r="A22" s="25" t="inlineStr">
        <is>
          <t>Louisiana</t>
        </is>
      </c>
      <c r="B22" s="11" t="n">
        <v>20</v>
      </c>
      <c r="C22" s="11" t="n">
        <v>6</v>
      </c>
      <c r="D22" s="11" t="n">
        <v>14</v>
      </c>
      <c r="E22" s="11" t="n">
        <v>3</v>
      </c>
      <c r="F22" s="11" t="n">
        <v>12</v>
      </c>
      <c r="G22" s="27" t="n">
        <v>23</v>
      </c>
      <c r="H22" s="11" t="n">
        <v>14</v>
      </c>
      <c r="I22" s="11" t="n">
        <v>9</v>
      </c>
      <c r="J22" s="11" t="n">
        <v>2</v>
      </c>
      <c r="K22" s="11" t="n">
        <v>7</v>
      </c>
    </row>
    <row r="23">
      <c r="A23" s="25" t="inlineStr">
        <is>
          <t>Maine</t>
        </is>
      </c>
      <c r="B23" s="11" t="n">
        <v>18</v>
      </c>
      <c r="C23" s="11" t="n">
        <v>7</v>
      </c>
      <c r="D23" s="11" t="n">
        <v>11</v>
      </c>
      <c r="E23" s="11" t="n">
        <v>4</v>
      </c>
      <c r="F23" s="11" t="n">
        <v>7</v>
      </c>
      <c r="G23" s="27" t="n">
        <v>18</v>
      </c>
      <c r="H23" s="11" t="n">
        <v>6</v>
      </c>
      <c r="I23" s="11" t="n">
        <v>11</v>
      </c>
      <c r="J23" s="11" t="n">
        <v>5</v>
      </c>
      <c r="K23" s="11" t="n">
        <v>7</v>
      </c>
    </row>
    <row r="24">
      <c r="A24" s="25" t="inlineStr">
        <is>
          <t>Maryland</t>
        </is>
      </c>
      <c r="B24" s="11" t="n">
        <v>13</v>
      </c>
      <c r="C24" s="11" t="n">
        <v>6</v>
      </c>
      <c r="D24" s="11" t="n">
        <v>7</v>
      </c>
      <c r="E24" s="11" t="n">
        <v>4</v>
      </c>
      <c r="F24" s="11" t="n">
        <v>3</v>
      </c>
      <c r="G24" s="27" t="n">
        <v>13</v>
      </c>
      <c r="H24" s="11" t="n">
        <v>5</v>
      </c>
      <c r="I24" s="11" t="n">
        <v>8</v>
      </c>
      <c r="J24" s="11" t="n">
        <v>3</v>
      </c>
      <c r="K24" s="11" t="n">
        <v>4</v>
      </c>
    </row>
    <row r="25">
      <c r="A25" s="25" t="inlineStr">
        <is>
          <t>Massachusetts</t>
        </is>
      </c>
      <c r="B25" s="11" t="n">
        <v>17</v>
      </c>
      <c r="C25" s="11" t="n">
        <v>3</v>
      </c>
      <c r="D25" s="11" t="n">
        <v>15</v>
      </c>
      <c r="E25" s="11" t="n">
        <v>2</v>
      </c>
      <c r="F25" s="11" t="n">
        <v>12</v>
      </c>
      <c r="G25" s="27" t="n">
        <v>20</v>
      </c>
      <c r="H25" s="11" t="n">
        <v>7</v>
      </c>
      <c r="I25" s="11" t="n">
        <v>13</v>
      </c>
      <c r="J25" s="11" t="n">
        <v>3</v>
      </c>
      <c r="K25" s="11" t="n">
        <v>10</v>
      </c>
    </row>
    <row r="26">
      <c r="A26" s="25" t="inlineStr">
        <is>
          <t>Michigan</t>
        </is>
      </c>
      <c r="B26" s="11" t="n">
        <v>11</v>
      </c>
      <c r="C26" s="11" t="n">
        <v>6</v>
      </c>
      <c r="D26" s="11" t="n">
        <v>5</v>
      </c>
      <c r="E26" s="11" t="n">
        <v>2</v>
      </c>
      <c r="F26" s="11" t="n">
        <v>3</v>
      </c>
      <c r="G26" s="27" t="n">
        <v>14</v>
      </c>
      <c r="H26" s="11" t="n">
        <v>7</v>
      </c>
      <c r="I26" s="11" t="n">
        <v>7</v>
      </c>
      <c r="J26" s="11" t="n">
        <v>3</v>
      </c>
      <c r="K26" s="11" t="n">
        <v>4</v>
      </c>
    </row>
    <row r="27">
      <c r="A27" s="25" t="inlineStr">
        <is>
          <t>Minnesota</t>
        </is>
      </c>
      <c r="B27" s="11" t="n">
        <v>13</v>
      </c>
      <c r="C27" s="11" t="n">
        <v>3</v>
      </c>
      <c r="D27" s="11" t="n">
        <v>11</v>
      </c>
      <c r="E27" s="11" t="n">
        <v>6</v>
      </c>
      <c r="F27" s="11" t="n">
        <v>5</v>
      </c>
      <c r="G27" s="27" t="n">
        <v>14</v>
      </c>
      <c r="H27" s="11" t="n">
        <v>3</v>
      </c>
      <c r="I27" s="11" t="n">
        <v>11</v>
      </c>
      <c r="J27" s="11" t="n">
        <v>5</v>
      </c>
      <c r="K27" s="11" t="n">
        <v>6</v>
      </c>
    </row>
    <row r="28">
      <c r="A28" s="25" t="inlineStr">
        <is>
          <t>Mississippi</t>
        </is>
      </c>
      <c r="B28" s="11" t="n">
        <v>10</v>
      </c>
      <c r="C28" s="11" t="n">
        <v>6</v>
      </c>
      <c r="D28" s="11" t="n">
        <v>4</v>
      </c>
      <c r="E28" s="11" t="n">
        <v>3</v>
      </c>
      <c r="F28" s="11" t="n">
        <v>1</v>
      </c>
      <c r="G28" s="27" t="n">
        <v>12</v>
      </c>
      <c r="H28" s="11" t="n">
        <v>4</v>
      </c>
      <c r="I28" s="11" t="n">
        <v>8</v>
      </c>
      <c r="J28" s="11" t="n">
        <v>6</v>
      </c>
      <c r="K28" s="11" t="n">
        <v>2</v>
      </c>
    </row>
    <row r="29">
      <c r="A29" s="25" t="inlineStr">
        <is>
          <t>Missouri</t>
        </is>
      </c>
      <c r="B29" s="11" t="n">
        <v>16</v>
      </c>
      <c r="C29" s="11" t="n">
        <v>7</v>
      </c>
      <c r="D29" s="11" t="n">
        <v>9</v>
      </c>
      <c r="E29" s="11" t="n">
        <v>4</v>
      </c>
      <c r="F29" s="11" t="n">
        <v>5</v>
      </c>
      <c r="G29" s="27" t="n">
        <v>15</v>
      </c>
      <c r="H29" s="11" t="n">
        <v>7</v>
      </c>
      <c r="I29" s="11" t="n">
        <v>8</v>
      </c>
      <c r="J29" s="11" t="n">
        <v>4</v>
      </c>
      <c r="K29" s="11" t="n">
        <v>4</v>
      </c>
    </row>
    <row r="30">
      <c r="A30" s="25" t="inlineStr">
        <is>
          <t>Montana</t>
        </is>
      </c>
      <c r="B30" s="11" t="n">
        <v>14</v>
      </c>
      <c r="C30" s="11" t="n">
        <v>5</v>
      </c>
      <c r="D30" s="11" t="n">
        <v>9</v>
      </c>
      <c r="E30" s="11" t="n">
        <v>4</v>
      </c>
      <c r="F30" s="11" t="n">
        <v>5</v>
      </c>
      <c r="G30" s="27" t="n">
        <v>13</v>
      </c>
      <c r="H30" s="11" t="n">
        <v>5</v>
      </c>
      <c r="I30" s="11" t="n">
        <v>8</v>
      </c>
      <c r="J30" s="11" t="n">
        <v>2</v>
      </c>
      <c r="K30" s="11" t="n">
        <v>6</v>
      </c>
    </row>
    <row r="31">
      <c r="A31" s="25" t="inlineStr">
        <is>
          <t>Nebraska</t>
        </is>
      </c>
      <c r="B31" s="11" t="n">
        <v>17</v>
      </c>
      <c r="C31" s="11" t="n">
        <v>4</v>
      </c>
      <c r="D31" s="11" t="n">
        <v>13</v>
      </c>
      <c r="E31" s="11" t="n">
        <v>7</v>
      </c>
      <c r="F31" s="11" t="n">
        <v>6</v>
      </c>
      <c r="G31" s="27" t="n">
        <v>17</v>
      </c>
      <c r="H31" s="11" t="n">
        <v>5</v>
      </c>
      <c r="I31" s="11" t="n">
        <v>12</v>
      </c>
      <c r="J31" s="11" t="n">
        <v>6</v>
      </c>
      <c r="K31" s="11" t="n">
        <v>7</v>
      </c>
    </row>
    <row r="32">
      <c r="A32" s="25" t="inlineStr">
        <is>
          <t>Nevada</t>
        </is>
      </c>
      <c r="B32" s="11" t="n">
        <v>13</v>
      </c>
      <c r="C32" s="11" t="n">
        <v>5</v>
      </c>
      <c r="D32" s="11" t="n">
        <v>8</v>
      </c>
      <c r="E32" s="11" t="n">
        <v>5</v>
      </c>
      <c r="F32" s="11" t="n">
        <v>4</v>
      </c>
      <c r="G32" s="27" t="n">
        <v>12</v>
      </c>
      <c r="H32" s="11" t="n">
        <v>5</v>
      </c>
      <c r="I32" s="11" t="n">
        <v>6</v>
      </c>
      <c r="J32" s="11" t="n">
        <v>3</v>
      </c>
      <c r="K32" s="11" t="n">
        <v>3</v>
      </c>
    </row>
    <row r="33">
      <c r="A33" s="25" t="inlineStr">
        <is>
          <t>New Hampshire</t>
        </is>
      </c>
      <c r="B33" s="11" t="n">
        <v>17</v>
      </c>
      <c r="C33" s="11" t="n">
        <v>3</v>
      </c>
      <c r="D33" s="11" t="n">
        <v>14</v>
      </c>
      <c r="E33" s="11" t="n">
        <v>4</v>
      </c>
      <c r="F33" s="11" t="n">
        <v>10</v>
      </c>
      <c r="G33" s="27" t="n">
        <v>19</v>
      </c>
      <c r="H33" s="11" t="n">
        <v>3</v>
      </c>
      <c r="I33" s="11" t="n">
        <v>15</v>
      </c>
      <c r="J33" s="11" t="n">
        <v>4</v>
      </c>
      <c r="K33" s="11" t="n">
        <v>11</v>
      </c>
    </row>
    <row r="34">
      <c r="A34" s="25" t="inlineStr">
        <is>
          <t>New Jersey</t>
        </is>
      </c>
      <c r="B34" s="11" t="n">
        <v>13</v>
      </c>
      <c r="C34" s="11" t="n">
        <v>3</v>
      </c>
      <c r="D34" s="11" t="n">
        <v>10</v>
      </c>
      <c r="E34" s="11" t="n">
        <v>1</v>
      </c>
      <c r="F34" s="11" t="n">
        <v>8</v>
      </c>
      <c r="G34" s="27" t="n">
        <v>15</v>
      </c>
      <c r="H34" s="11" t="n">
        <v>4</v>
      </c>
      <c r="I34" s="11" t="n">
        <v>11</v>
      </c>
      <c r="J34" s="11" t="n">
        <v>2</v>
      </c>
      <c r="K34" s="11" t="n">
        <v>8</v>
      </c>
    </row>
    <row r="35">
      <c r="A35" s="25" t="inlineStr">
        <is>
          <t>New Mexico</t>
        </is>
      </c>
      <c r="B35" s="11" t="n">
        <v>18</v>
      </c>
      <c r="C35" s="11" t="n">
        <v>4</v>
      </c>
      <c r="D35" s="11" t="n">
        <v>14</v>
      </c>
      <c r="E35" s="11" t="n">
        <v>7</v>
      </c>
      <c r="F35" s="11" t="n">
        <v>7</v>
      </c>
      <c r="G35" s="27" t="n">
        <v>14</v>
      </c>
      <c r="H35" s="11" t="n">
        <v>6</v>
      </c>
      <c r="I35" s="11" t="n">
        <v>8</v>
      </c>
      <c r="J35" s="11" t="n">
        <v>4</v>
      </c>
      <c r="K35" s="11" t="n">
        <v>5</v>
      </c>
    </row>
    <row r="36">
      <c r="A36" s="25" t="inlineStr">
        <is>
          <t>New York</t>
        </is>
      </c>
      <c r="B36" s="11" t="n">
        <v>14</v>
      </c>
      <c r="C36" s="11" t="n">
        <v>5</v>
      </c>
      <c r="D36" s="11" t="n">
        <v>9</v>
      </c>
      <c r="E36" s="11" t="n">
        <v>1</v>
      </c>
      <c r="F36" s="11" t="n">
        <v>7</v>
      </c>
      <c r="G36" s="27" t="n">
        <v>15</v>
      </c>
      <c r="H36" s="11" t="n">
        <v>4</v>
      </c>
      <c r="I36" s="11" t="n">
        <v>10</v>
      </c>
      <c r="J36" s="11" t="n">
        <v>1</v>
      </c>
      <c r="K36" s="11" t="n">
        <v>10</v>
      </c>
    </row>
    <row r="37">
      <c r="A37" s="25" t="inlineStr">
        <is>
          <t>North Carolina</t>
        </is>
      </c>
      <c r="B37" s="11" t="n">
        <v>17</v>
      </c>
      <c r="C37" s="11" t="n">
        <v>6</v>
      </c>
      <c r="D37" s="11" t="n">
        <v>10</v>
      </c>
      <c r="E37" s="11" t="n">
        <v>3</v>
      </c>
      <c r="F37" s="11" t="n">
        <v>7</v>
      </c>
      <c r="G37" s="27" t="n">
        <v>17</v>
      </c>
      <c r="H37" s="11" t="n">
        <v>3</v>
      </c>
      <c r="I37" s="11" t="n">
        <v>13</v>
      </c>
      <c r="J37" s="11" t="n">
        <v>3</v>
      </c>
      <c r="K37" s="11" t="n">
        <v>10</v>
      </c>
    </row>
    <row r="38">
      <c r="A38" s="25" t="inlineStr">
        <is>
          <t>North Dakota</t>
        </is>
      </c>
      <c r="B38" s="11" t="n">
        <v>15</v>
      </c>
      <c r="C38" s="11" t="n">
        <v>4</v>
      </c>
      <c r="D38" s="11" t="n">
        <v>11</v>
      </c>
      <c r="E38" s="11" t="n">
        <v>7</v>
      </c>
      <c r="F38" s="11" t="n">
        <v>4</v>
      </c>
      <c r="G38" s="27" t="n">
        <v>15</v>
      </c>
      <c r="H38" s="11" t="n">
        <v>5</v>
      </c>
      <c r="I38" s="11" t="n">
        <v>9</v>
      </c>
      <c r="J38" s="11" t="n">
        <v>5</v>
      </c>
      <c r="K38" s="11" t="n">
        <v>4</v>
      </c>
    </row>
    <row r="39">
      <c r="A39" s="25" t="inlineStr">
        <is>
          <t>Ohio</t>
        </is>
      </c>
      <c r="B39" s="11" t="n">
        <v>12</v>
      </c>
      <c r="C39" s="11" t="n">
        <v>6</v>
      </c>
      <c r="D39" s="11" t="n">
        <v>7</v>
      </c>
      <c r="E39" s="11" t="n">
        <v>2</v>
      </c>
      <c r="F39" s="11" t="n">
        <v>5</v>
      </c>
      <c r="G39" s="27" t="n">
        <v>13</v>
      </c>
      <c r="H39" s="11" t="n">
        <v>8</v>
      </c>
      <c r="I39" s="11" t="n">
        <v>5</v>
      </c>
      <c r="J39" s="11" t="n">
        <v>1</v>
      </c>
      <c r="K39" s="11" t="n">
        <v>4</v>
      </c>
    </row>
    <row r="40">
      <c r="A40" s="25" t="inlineStr">
        <is>
          <t>Oklahoma</t>
        </is>
      </c>
      <c r="B40" s="11" t="n">
        <v>17</v>
      </c>
      <c r="C40" s="11" t="n">
        <v>5</v>
      </c>
      <c r="D40" s="11" t="n">
        <v>11</v>
      </c>
      <c r="E40" s="11" t="n">
        <v>7</v>
      </c>
      <c r="F40" s="11" t="n">
        <v>5</v>
      </c>
      <c r="G40" s="27" t="n">
        <v>18</v>
      </c>
      <c r="H40" s="11" t="n">
        <v>5</v>
      </c>
      <c r="I40" s="11" t="n">
        <v>12</v>
      </c>
      <c r="J40" s="11" t="n">
        <v>5</v>
      </c>
      <c r="K40" s="11" t="n">
        <v>7</v>
      </c>
    </row>
    <row r="41">
      <c r="A41" s="25" t="inlineStr">
        <is>
          <t>Oregon</t>
        </is>
      </c>
      <c r="B41" s="11" t="n">
        <v>17</v>
      </c>
      <c r="C41" s="11" t="n">
        <v>7</v>
      </c>
      <c r="D41" s="11" t="n">
        <v>10</v>
      </c>
      <c r="E41" s="11" t="n">
        <v>6</v>
      </c>
      <c r="F41" s="11" t="n">
        <v>4</v>
      </c>
      <c r="G41" s="27" t="n">
        <v>15</v>
      </c>
      <c r="H41" s="11" t="n">
        <v>5</v>
      </c>
      <c r="I41" s="11" t="n">
        <v>11</v>
      </c>
      <c r="J41" s="11" t="n">
        <v>6</v>
      </c>
      <c r="K41" s="11" t="n">
        <v>4</v>
      </c>
    </row>
    <row r="42">
      <c r="A42" s="25" t="inlineStr">
        <is>
          <t>Pennsylvania</t>
        </is>
      </c>
      <c r="B42" s="11" t="n">
        <v>14</v>
      </c>
      <c r="C42" s="11" t="n">
        <v>3</v>
      </c>
      <c r="D42" s="11" t="n">
        <v>11</v>
      </c>
      <c r="E42" s="11" t="n">
        <v>2</v>
      </c>
      <c r="F42" s="11" t="n">
        <v>8</v>
      </c>
      <c r="G42" s="27" t="n">
        <v>15</v>
      </c>
      <c r="H42" s="11" t="n">
        <v>4</v>
      </c>
      <c r="I42" s="11" t="n">
        <v>11</v>
      </c>
      <c r="J42" s="11" t="n">
        <v>4</v>
      </c>
      <c r="K42" s="11" t="n">
        <v>7</v>
      </c>
    </row>
    <row r="43">
      <c r="A43" s="25" t="inlineStr">
        <is>
          <t>Rhode Island</t>
        </is>
      </c>
      <c r="B43" s="11" t="n">
        <v>19</v>
      </c>
      <c r="C43" s="11" t="n">
        <v>3</v>
      </c>
      <c r="D43" s="11" t="n">
        <v>16</v>
      </c>
      <c r="E43" s="11" t="n">
        <v>5</v>
      </c>
      <c r="F43" s="11" t="n">
        <v>11</v>
      </c>
      <c r="G43" s="27" t="n">
        <v>20</v>
      </c>
      <c r="H43" s="11" t="n">
        <v>2</v>
      </c>
      <c r="I43" s="11" t="n">
        <v>17</v>
      </c>
      <c r="J43" s="11" t="n">
        <v>6</v>
      </c>
      <c r="K43" s="11" t="n">
        <v>11</v>
      </c>
    </row>
    <row r="44">
      <c r="A44" s="25" t="inlineStr">
        <is>
          <t>South Carolina</t>
        </is>
      </c>
      <c r="B44" s="11" t="n">
        <v>16</v>
      </c>
      <c r="C44" s="11" t="n">
        <v>7</v>
      </c>
      <c r="D44" s="11" t="n">
        <v>9</v>
      </c>
      <c r="E44" s="11" t="n">
        <v>7</v>
      </c>
      <c r="F44" s="11" t="n">
        <v>2</v>
      </c>
      <c r="G44" s="27" t="n">
        <v>15</v>
      </c>
      <c r="H44" s="11" t="n">
        <v>6</v>
      </c>
      <c r="I44" s="11" t="n">
        <v>9</v>
      </c>
      <c r="J44" s="11" t="n">
        <v>7</v>
      </c>
      <c r="K44" s="11" t="n">
        <v>3</v>
      </c>
    </row>
    <row r="45">
      <c r="A45" s="25" t="inlineStr">
        <is>
          <t>South Dakota</t>
        </is>
      </c>
      <c r="B45" s="11" t="n">
        <v>14</v>
      </c>
      <c r="C45" s="11" t="n">
        <v>4</v>
      </c>
      <c r="D45" s="11" t="n">
        <v>10</v>
      </c>
      <c r="E45" s="11" t="n">
        <v>6</v>
      </c>
      <c r="F45" s="11" t="n">
        <v>4</v>
      </c>
      <c r="G45" s="27" t="n">
        <v>15</v>
      </c>
      <c r="H45" s="11" t="n">
        <v>4</v>
      </c>
      <c r="I45" s="11" t="n">
        <v>10</v>
      </c>
      <c r="J45" s="11" t="n">
        <v>6</v>
      </c>
      <c r="K45" s="11" t="n">
        <v>4</v>
      </c>
    </row>
    <row r="46">
      <c r="A46" s="25" t="inlineStr">
        <is>
          <t>Tennessee</t>
        </is>
      </c>
      <c r="B46" s="11" t="n">
        <v>14</v>
      </c>
      <c r="C46" s="11" t="n">
        <v>4</v>
      </c>
      <c r="D46" s="11" t="n">
        <v>10</v>
      </c>
      <c r="E46" s="11" t="n">
        <v>8</v>
      </c>
      <c r="F46" s="11" t="n">
        <v>2</v>
      </c>
      <c r="G46" s="27" t="n">
        <v>11</v>
      </c>
      <c r="H46" s="11" t="n">
        <v>7</v>
      </c>
      <c r="I46" s="11" t="n">
        <v>4</v>
      </c>
      <c r="J46" s="11" t="n">
        <v>2</v>
      </c>
      <c r="K46" s="11" t="n">
        <v>2</v>
      </c>
    </row>
    <row r="47">
      <c r="A47" s="25" t="inlineStr">
        <is>
          <t>Texas</t>
        </is>
      </c>
      <c r="B47" s="11" t="n">
        <v>14</v>
      </c>
      <c r="C47" s="11" t="n">
        <v>7</v>
      </c>
      <c r="D47" s="11" t="n">
        <v>7</v>
      </c>
      <c r="E47" s="11" t="n">
        <v>6</v>
      </c>
      <c r="F47" s="11" t="n">
        <v>1</v>
      </c>
      <c r="G47" s="27" t="n">
        <v>14</v>
      </c>
      <c r="H47" s="11" t="n">
        <v>7</v>
      </c>
      <c r="I47" s="11" t="n">
        <v>7</v>
      </c>
      <c r="J47" s="11" t="n">
        <v>5</v>
      </c>
      <c r="K47" s="11" t="n">
        <v>2</v>
      </c>
    </row>
    <row r="48">
      <c r="A48" s="25" t="inlineStr">
        <is>
          <t>Utah</t>
        </is>
      </c>
      <c r="B48" s="11" t="n">
        <v>13</v>
      </c>
      <c r="C48" s="11" t="n">
        <v>3</v>
      </c>
      <c r="D48" s="11" t="n">
        <v>10</v>
      </c>
      <c r="E48" s="11" t="n">
        <v>5</v>
      </c>
      <c r="F48" s="11" t="n">
        <v>5</v>
      </c>
      <c r="G48" s="27" t="n">
        <v>13</v>
      </c>
      <c r="H48" s="11" t="n">
        <v>4</v>
      </c>
      <c r="I48" s="11" t="n">
        <v>9</v>
      </c>
      <c r="J48" s="11" t="n">
        <v>4</v>
      </c>
      <c r="K48" s="11" t="n">
        <v>5</v>
      </c>
    </row>
    <row r="49">
      <c r="A49" s="25" t="inlineStr">
        <is>
          <t>Vermont</t>
        </is>
      </c>
      <c r="B49" s="11" t="n">
        <v>17</v>
      </c>
      <c r="C49" s="11" t="n">
        <v>6</v>
      </c>
      <c r="D49" s="11" t="n">
        <v>11</v>
      </c>
      <c r="E49" s="11" t="n">
        <v>3</v>
      </c>
      <c r="F49" s="11" t="n">
        <v>7</v>
      </c>
      <c r="G49" s="27" t="n">
        <v>15</v>
      </c>
      <c r="H49" s="11" t="n">
        <v>5</v>
      </c>
      <c r="I49" s="11" t="n">
        <v>10</v>
      </c>
      <c r="J49" s="11" t="n">
        <v>4</v>
      </c>
      <c r="K49" s="11" t="n">
        <v>6</v>
      </c>
    </row>
    <row r="50">
      <c r="A50" s="25" t="inlineStr">
        <is>
          <t>Virginia</t>
        </is>
      </c>
      <c r="B50" s="11" t="n">
        <v>14</v>
      </c>
      <c r="C50" s="11" t="n">
        <v>8</v>
      </c>
      <c r="D50" s="11" t="n">
        <v>6</v>
      </c>
      <c r="E50" s="11" t="n">
        <v>3</v>
      </c>
      <c r="F50" s="11" t="n">
        <v>3</v>
      </c>
      <c r="G50" s="27" t="n">
        <v>15</v>
      </c>
      <c r="H50" s="11" t="n">
        <v>10</v>
      </c>
      <c r="I50" s="11" t="n">
        <v>6</v>
      </c>
      <c r="J50" s="11" t="n">
        <v>3</v>
      </c>
      <c r="K50" s="11" t="n">
        <v>2</v>
      </c>
    </row>
    <row r="51">
      <c r="A51" s="25" t="inlineStr">
        <is>
          <t>Washington</t>
        </is>
      </c>
      <c r="B51" s="11" t="n">
        <v>14</v>
      </c>
      <c r="C51" s="11" t="n">
        <v>4</v>
      </c>
      <c r="D51" s="11" t="n">
        <v>9</v>
      </c>
      <c r="E51" s="11" t="n">
        <v>5</v>
      </c>
      <c r="F51" s="11" t="n">
        <v>4</v>
      </c>
      <c r="G51" s="27" t="n">
        <v>13</v>
      </c>
      <c r="H51" s="11" t="n">
        <v>3</v>
      </c>
      <c r="I51" s="11" t="n">
        <v>10</v>
      </c>
      <c r="J51" s="11" t="n">
        <v>4</v>
      </c>
      <c r="K51" s="11" t="n">
        <v>6</v>
      </c>
    </row>
    <row r="52">
      <c r="A52" s="25" t="inlineStr">
        <is>
          <t>West Virginia</t>
        </is>
      </c>
      <c r="B52" s="11" t="n">
        <v>15</v>
      </c>
      <c r="C52" s="11" t="n">
        <v>9</v>
      </c>
      <c r="D52" s="11" t="n">
        <v>6</v>
      </c>
      <c r="E52" s="11" t="n">
        <v>3</v>
      </c>
      <c r="F52" s="11" t="n">
        <v>2</v>
      </c>
      <c r="G52" s="27" t="n">
        <v>17</v>
      </c>
      <c r="H52" s="11" t="n">
        <v>5</v>
      </c>
      <c r="I52" s="11" t="n">
        <v>12</v>
      </c>
      <c r="J52" s="11" t="n">
        <v>8</v>
      </c>
      <c r="K52" s="11" t="n">
        <v>4</v>
      </c>
    </row>
    <row r="53">
      <c r="A53" s="25" t="inlineStr">
        <is>
          <t>Wisconsin</t>
        </is>
      </c>
      <c r="B53" s="11" t="n">
        <v>14</v>
      </c>
      <c r="C53" s="11" t="n">
        <v>4</v>
      </c>
      <c r="D53" s="11" t="n">
        <v>9</v>
      </c>
      <c r="E53" s="11" t="n">
        <v>2</v>
      </c>
      <c r="F53" s="11" t="n">
        <v>7</v>
      </c>
      <c r="G53" s="27" t="n">
        <v>14</v>
      </c>
      <c r="H53" s="11" t="n">
        <v>4</v>
      </c>
      <c r="I53" s="11" t="n">
        <v>9</v>
      </c>
      <c r="J53" s="11" t="n">
        <v>2</v>
      </c>
      <c r="K53" s="11" t="n">
        <v>7</v>
      </c>
    </row>
    <row r="54">
      <c r="A54" s="25" t="inlineStr">
        <is>
          <t>Wyoming</t>
        </is>
      </c>
      <c r="B54" s="11" t="n">
        <v>15</v>
      </c>
      <c r="C54" s="11" t="n">
        <v>2</v>
      </c>
      <c r="D54" s="11" t="n">
        <v>13</v>
      </c>
      <c r="E54" s="11" t="n">
        <v>4</v>
      </c>
      <c r="F54" s="11" t="n">
        <v>10</v>
      </c>
      <c r="G54" s="27" t="n">
        <v>16</v>
      </c>
      <c r="H54" s="11" t="n">
        <v>2</v>
      </c>
      <c r="I54" s="11" t="n">
        <v>14</v>
      </c>
      <c r="J54" s="11" t="n">
        <v>4</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13</v>
      </c>
      <c r="C56" s="11" t="n">
        <v>5</v>
      </c>
      <c r="D56" s="11" t="n">
        <v>8</v>
      </c>
      <c r="E56" s="11" t="n">
        <v>2</v>
      </c>
      <c r="F56" s="11" t="n">
        <v>6</v>
      </c>
      <c r="G56" s="27" t="n">
        <v>15</v>
      </c>
      <c r="H56" s="11" t="n">
        <v>7</v>
      </c>
      <c r="I56" s="11" t="n">
        <v>9</v>
      </c>
      <c r="J56" s="11" t="n">
        <v>2</v>
      </c>
      <c r="K56" s="11" t="n">
        <v>7</v>
      </c>
    </row>
    <row r="57">
      <c r="A57" s="28" t="inlineStr">
        <is>
          <t>DoDEA¹</t>
        </is>
      </c>
      <c r="B57" s="15" t="n">
        <v>9</v>
      </c>
      <c r="C57" s="15" t="n">
        <v>2</v>
      </c>
      <c r="D57" s="15" t="n">
        <v>7</v>
      </c>
      <c r="E57" s="15" t="n">
        <v>3</v>
      </c>
      <c r="F57" s="15" t="n">
        <v>5</v>
      </c>
      <c r="G57" s="32" t="n">
        <v>11</v>
      </c>
      <c r="H57" s="15" t="n">
        <v>3</v>
      </c>
      <c r="I57" s="15" t="n">
        <v>7</v>
      </c>
      <c r="J57" s="15" t="n">
        <v>3</v>
      </c>
      <c r="K57" s="15" t="n">
        <v>4</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5.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5</v>
      </c>
      <c r="D4" s="11" t="n">
        <v>9</v>
      </c>
      <c r="E4" s="11" t="n">
        <v>3</v>
      </c>
      <c r="F4" s="11" t="n">
        <v>6</v>
      </c>
      <c r="G4" s="27" t="n">
        <v>13</v>
      </c>
      <c r="H4" s="11" t="n">
        <v>4</v>
      </c>
      <c r="I4" s="11" t="n">
        <v>10</v>
      </c>
      <c r="J4" s="11" t="n">
        <v>3</v>
      </c>
      <c r="K4" s="11" t="n">
        <v>7</v>
      </c>
    </row>
    <row r="5">
      <c r="A5" s="25" t="inlineStr">
        <is>
          <t>Alabama</t>
        </is>
      </c>
      <c r="B5" s="11" t="n">
        <v>12</v>
      </c>
      <c r="C5" s="11" t="n">
        <v>3</v>
      </c>
      <c r="D5" s="11" t="n">
        <v>9</v>
      </c>
      <c r="E5" s="11" t="n">
        <v>6</v>
      </c>
      <c r="F5" s="11" t="n">
        <v>3</v>
      </c>
      <c r="G5" s="27" t="n">
        <v>10</v>
      </c>
      <c r="H5" s="11" t="n">
        <v>1</v>
      </c>
      <c r="I5" s="11" t="n">
        <v>9</v>
      </c>
      <c r="J5" s="11" t="n">
        <v>6</v>
      </c>
      <c r="K5" s="11" t="n">
        <v>3</v>
      </c>
    </row>
    <row r="6">
      <c r="A6" s="25" t="inlineStr">
        <is>
          <t>Alaska</t>
        </is>
      </c>
      <c r="B6" s="11" t="n">
        <v>15</v>
      </c>
      <c r="C6" s="11" t="n">
        <v>3</v>
      </c>
      <c r="D6" s="11" t="n">
        <v>12</v>
      </c>
      <c r="E6" s="11" t="n">
        <v>4</v>
      </c>
      <c r="F6" s="11" t="n">
        <v>8</v>
      </c>
      <c r="G6" s="27" t="n">
        <v>17</v>
      </c>
      <c r="H6" s="11" t="n">
        <v>3</v>
      </c>
      <c r="I6" s="11" t="n">
        <v>14</v>
      </c>
      <c r="J6" s="11" t="n">
        <v>3</v>
      </c>
      <c r="K6" s="11" t="n">
        <v>11</v>
      </c>
    </row>
    <row r="7">
      <c r="A7" s="25" t="inlineStr">
        <is>
          <t>Arizona</t>
        </is>
      </c>
      <c r="B7" s="11" t="n">
        <v>11</v>
      </c>
      <c r="C7" s="11" t="n">
        <v>4</v>
      </c>
      <c r="D7" s="11" t="n">
        <v>8</v>
      </c>
      <c r="E7" s="11" t="n">
        <v>3</v>
      </c>
      <c r="F7" s="11" t="n">
        <v>4</v>
      </c>
      <c r="G7" s="27" t="n">
        <v>13</v>
      </c>
      <c r="H7" s="11" t="n">
        <v>3</v>
      </c>
      <c r="I7" s="11" t="n">
        <v>10</v>
      </c>
      <c r="J7" s="11" t="n">
        <v>5</v>
      </c>
      <c r="K7" s="11" t="n">
        <v>5</v>
      </c>
    </row>
    <row r="8">
      <c r="A8" s="25" t="inlineStr">
        <is>
          <t>Arkansas</t>
        </is>
      </c>
      <c r="B8" s="11" t="n">
        <v>13</v>
      </c>
      <c r="C8" s="11" t="n">
        <v>6</v>
      </c>
      <c r="D8" s="11" t="n">
        <v>7</v>
      </c>
      <c r="E8" s="11" t="n">
        <v>3</v>
      </c>
      <c r="F8" s="11" t="n">
        <v>4</v>
      </c>
      <c r="G8" s="27" t="n">
        <v>12</v>
      </c>
      <c r="H8" s="11" t="n">
        <v>1</v>
      </c>
      <c r="I8" s="11" t="n">
        <v>11</v>
      </c>
      <c r="J8" s="11" t="n">
        <v>3</v>
      </c>
      <c r="K8" s="11" t="n">
        <v>8</v>
      </c>
    </row>
    <row r="9">
      <c r="A9" s="25" t="inlineStr">
        <is>
          <t>California</t>
        </is>
      </c>
      <c r="B9" s="11" t="n">
        <v>10</v>
      </c>
      <c r="C9" s="11" t="n">
        <v>3</v>
      </c>
      <c r="D9" s="11" t="n">
        <v>8</v>
      </c>
      <c r="E9" s="11" t="n">
        <v>5</v>
      </c>
      <c r="F9" s="11" t="n">
        <v>3</v>
      </c>
      <c r="G9" s="27" t="n">
        <v>10</v>
      </c>
      <c r="H9" s="11" t="n">
        <v>3</v>
      </c>
      <c r="I9" s="11" t="n">
        <v>7</v>
      </c>
      <c r="J9" s="11" t="n">
        <v>3</v>
      </c>
      <c r="K9" s="11" t="n">
        <v>4</v>
      </c>
    </row>
    <row r="10">
      <c r="A10" s="25" t="inlineStr">
        <is>
          <t>Colorado</t>
        </is>
      </c>
      <c r="B10" s="11" t="n">
        <v>11</v>
      </c>
      <c r="C10" s="11" t="n">
        <v>3</v>
      </c>
      <c r="D10" s="11" t="n">
        <v>8</v>
      </c>
      <c r="E10" s="11" t="n">
        <v>2</v>
      </c>
      <c r="F10" s="11" t="n">
        <v>7</v>
      </c>
      <c r="G10" s="27" t="n">
        <v>11</v>
      </c>
      <c r="H10" s="11" t="n">
        <v>3</v>
      </c>
      <c r="I10" s="11" t="n">
        <v>9</v>
      </c>
      <c r="J10" s="11" t="n">
        <v>2</v>
      </c>
      <c r="K10" s="11" t="n">
        <v>7</v>
      </c>
    </row>
    <row r="11">
      <c r="A11" s="25" t="inlineStr">
        <is>
          <t>Connecticut</t>
        </is>
      </c>
      <c r="B11" s="11" t="n">
        <v>14</v>
      </c>
      <c r="C11" s="11" t="n">
        <v>2</v>
      </c>
      <c r="D11" s="11" t="n">
        <v>11</v>
      </c>
      <c r="E11" s="11" t="n">
        <v>3</v>
      </c>
      <c r="F11" s="11" t="n">
        <v>9</v>
      </c>
      <c r="G11" s="27" t="n">
        <v>13</v>
      </c>
      <c r="H11" s="11" t="n">
        <v>3</v>
      </c>
      <c r="I11" s="11" t="n">
        <v>10</v>
      </c>
      <c r="J11" s="11" t="n">
        <v>1</v>
      </c>
      <c r="K11" s="11" t="n">
        <v>9</v>
      </c>
    </row>
    <row r="12">
      <c r="A12" s="25" t="inlineStr">
        <is>
          <t>Delaware</t>
        </is>
      </c>
      <c r="B12" s="11" t="n">
        <v>18</v>
      </c>
      <c r="C12" s="11" t="n">
        <v>10</v>
      </c>
      <c r="D12" s="11" t="n">
        <v>8</v>
      </c>
      <c r="E12" s="11" t="n">
        <v>3</v>
      </c>
      <c r="F12" s="11" t="n">
        <v>5</v>
      </c>
      <c r="G12" s="27" t="n">
        <v>15</v>
      </c>
      <c r="H12" s="11" t="n">
        <v>7</v>
      </c>
      <c r="I12" s="11" t="n">
        <v>8</v>
      </c>
      <c r="J12" s="11" t="n">
        <v>2</v>
      </c>
      <c r="K12" s="11" t="n">
        <v>6</v>
      </c>
    </row>
    <row r="13">
      <c r="A13" s="25" t="inlineStr">
        <is>
          <t>Florida</t>
        </is>
      </c>
      <c r="B13" s="11" t="n">
        <v>16</v>
      </c>
      <c r="C13" s="11" t="n">
        <v>4</v>
      </c>
      <c r="D13" s="11" t="n">
        <v>12</v>
      </c>
      <c r="E13" s="11" t="n">
        <v>1</v>
      </c>
      <c r="F13" s="11" t="n">
        <v>11</v>
      </c>
      <c r="G13" s="27" t="n">
        <v>17</v>
      </c>
      <c r="H13" s="11" t="n">
        <v>3</v>
      </c>
      <c r="I13" s="11" t="n">
        <v>14</v>
      </c>
      <c r="J13" s="11" t="n">
        <v>4</v>
      </c>
      <c r="K13" s="11" t="n">
        <v>10</v>
      </c>
    </row>
    <row r="14">
      <c r="A14" s="25" t="inlineStr">
        <is>
          <t>Georgia</t>
        </is>
      </c>
      <c r="B14" s="11" t="n">
        <v>13</v>
      </c>
      <c r="C14" s="11" t="n">
        <v>8</v>
      </c>
      <c r="D14" s="11" t="n">
        <v>5</v>
      </c>
      <c r="E14" s="11" t="n">
        <v>3</v>
      </c>
      <c r="F14" s="11" t="n">
        <v>2</v>
      </c>
      <c r="G14" s="27" t="n">
        <v>10</v>
      </c>
      <c r="H14" s="11" t="n">
        <v>4</v>
      </c>
      <c r="I14" s="11" t="n">
        <v>7</v>
      </c>
      <c r="J14" s="11" t="n">
        <v>3</v>
      </c>
      <c r="K14" s="11" t="n">
        <v>4</v>
      </c>
    </row>
    <row r="15">
      <c r="A15" s="25" t="inlineStr">
        <is>
          <t>Hawaii</t>
        </is>
      </c>
      <c r="B15" s="11" t="n">
        <v>10</v>
      </c>
      <c r="C15" s="11" t="n">
        <v>2</v>
      </c>
      <c r="D15" s="11" t="n">
        <v>8</v>
      </c>
      <c r="E15" s="11" t="n">
        <v>2</v>
      </c>
      <c r="F15" s="11" t="n">
        <v>6</v>
      </c>
      <c r="G15" s="27" t="n">
        <v>10</v>
      </c>
      <c r="H15" s="11" t="n">
        <v>1</v>
      </c>
      <c r="I15" s="11" t="n">
        <v>9</v>
      </c>
      <c r="J15" s="11" t="n">
        <v>1</v>
      </c>
      <c r="K15" s="11" t="n">
        <v>8</v>
      </c>
    </row>
    <row r="16">
      <c r="A16" s="25" t="inlineStr">
        <is>
          <t>Idaho</t>
        </is>
      </c>
      <c r="B16" s="11" t="n">
        <v>11</v>
      </c>
      <c r="C16" s="11" t="n">
        <v>3</v>
      </c>
      <c r="D16" s="11" t="n">
        <v>8</v>
      </c>
      <c r="E16" s="11" t="n">
        <v>4</v>
      </c>
      <c r="F16" s="11" t="n">
        <v>5</v>
      </c>
      <c r="G16" s="27" t="n">
        <v>10</v>
      </c>
      <c r="H16" s="11" t="n">
        <v>3</v>
      </c>
      <c r="I16" s="11" t="n">
        <v>8</v>
      </c>
      <c r="J16" s="11" t="n">
        <v>3</v>
      </c>
      <c r="K16" s="11" t="n">
        <v>4</v>
      </c>
    </row>
    <row r="17">
      <c r="A17" s="25" t="inlineStr">
        <is>
          <t>Illinois</t>
        </is>
      </c>
      <c r="B17" s="11" t="n">
        <v>15</v>
      </c>
      <c r="C17" s="11" t="n">
        <v>5</v>
      </c>
      <c r="D17" s="11" t="n">
        <v>10</v>
      </c>
      <c r="E17" s="11" t="n">
        <v>4</v>
      </c>
      <c r="F17" s="11" t="n">
        <v>6</v>
      </c>
      <c r="G17" s="27" t="n">
        <v>15</v>
      </c>
      <c r="H17" s="11" t="n">
        <v>3</v>
      </c>
      <c r="I17" s="11" t="n">
        <v>12</v>
      </c>
      <c r="J17" s="11" t="n">
        <v>3</v>
      </c>
      <c r="K17" s="11" t="n">
        <v>9</v>
      </c>
    </row>
    <row r="18">
      <c r="A18" s="25" t="inlineStr">
        <is>
          <t>Indiana</t>
        </is>
      </c>
      <c r="B18" s="11" t="n">
        <v>16</v>
      </c>
      <c r="C18" s="11" t="n">
        <v>4</v>
      </c>
      <c r="D18" s="11" t="n">
        <v>12</v>
      </c>
      <c r="E18" s="11" t="n">
        <v>6</v>
      </c>
      <c r="F18" s="11" t="n">
        <v>7</v>
      </c>
      <c r="G18" s="27" t="n">
        <v>16</v>
      </c>
      <c r="H18" s="11" t="n">
        <v>4</v>
      </c>
      <c r="I18" s="11" t="n">
        <v>11</v>
      </c>
      <c r="J18" s="11" t="n">
        <v>5</v>
      </c>
      <c r="K18" s="11" t="n">
        <v>6</v>
      </c>
    </row>
    <row r="19">
      <c r="A19" s="25" t="inlineStr">
        <is>
          <t>Iowa</t>
        </is>
      </c>
      <c r="B19" s="11" t="n">
        <v>13</v>
      </c>
      <c r="C19" s="11" t="n">
        <v>4</v>
      </c>
      <c r="D19" s="11" t="n">
        <v>9</v>
      </c>
      <c r="E19" s="11" t="n">
        <v>2</v>
      </c>
      <c r="F19" s="11" t="n">
        <v>7</v>
      </c>
      <c r="G19" s="27" t="n">
        <v>14</v>
      </c>
      <c r="H19" s="11" t="n">
        <v>4</v>
      </c>
      <c r="I19" s="11" t="n">
        <v>10</v>
      </c>
      <c r="J19" s="11" t="n">
        <v>2</v>
      </c>
      <c r="K19" s="11" t="n">
        <v>8</v>
      </c>
    </row>
    <row r="20">
      <c r="A20" s="25" t="inlineStr">
        <is>
          <t>Kansas</t>
        </is>
      </c>
      <c r="B20" s="11" t="n">
        <v>12</v>
      </c>
      <c r="C20" s="11" t="n">
        <v>5</v>
      </c>
      <c r="D20" s="11" t="n">
        <v>7</v>
      </c>
      <c r="E20" s="11" t="n">
        <v>3</v>
      </c>
      <c r="F20" s="11" t="n">
        <v>4</v>
      </c>
      <c r="G20" s="27" t="n">
        <v>14</v>
      </c>
      <c r="H20" s="11" t="n">
        <v>5</v>
      </c>
      <c r="I20" s="11" t="n">
        <v>9</v>
      </c>
      <c r="J20" s="11" t="n">
        <v>3</v>
      </c>
      <c r="K20" s="11" t="n">
        <v>7</v>
      </c>
    </row>
    <row r="21">
      <c r="A21" s="25" t="inlineStr">
        <is>
          <t>Kentucky</t>
        </is>
      </c>
      <c r="B21" s="11" t="n">
        <v>15</v>
      </c>
      <c r="C21" s="11" t="n">
        <v>7</v>
      </c>
      <c r="D21" s="11" t="n">
        <v>8</v>
      </c>
      <c r="E21" s="11" t="n">
        <v>5</v>
      </c>
      <c r="F21" s="11" t="n">
        <v>3</v>
      </c>
      <c r="G21" s="27" t="n">
        <v>15</v>
      </c>
      <c r="H21" s="11" t="n">
        <v>7</v>
      </c>
      <c r="I21" s="11" t="n">
        <v>8</v>
      </c>
      <c r="J21" s="11" t="n">
        <v>4</v>
      </c>
      <c r="K21" s="11" t="n">
        <v>3</v>
      </c>
    </row>
    <row r="22">
      <c r="A22" s="25" t="inlineStr">
        <is>
          <t>Louisiana</t>
        </is>
      </c>
      <c r="B22" s="11" t="n">
        <v>19</v>
      </c>
      <c r="C22" s="11" t="n">
        <v>4</v>
      </c>
      <c r="D22" s="11" t="n">
        <v>15</v>
      </c>
      <c r="E22" s="11" t="n">
        <v>4</v>
      </c>
      <c r="F22" s="11" t="n">
        <v>11</v>
      </c>
      <c r="G22" s="27" t="n">
        <v>20</v>
      </c>
      <c r="H22" s="11" t="n">
        <v>2</v>
      </c>
      <c r="I22" s="11" t="n">
        <v>18</v>
      </c>
      <c r="J22" s="11" t="n">
        <v>3</v>
      </c>
      <c r="K22" s="11" t="n">
        <v>14</v>
      </c>
    </row>
    <row r="23">
      <c r="A23" s="25" t="inlineStr">
        <is>
          <t>Maine</t>
        </is>
      </c>
      <c r="B23" s="11" t="n">
        <v>19</v>
      </c>
      <c r="C23" s="11" t="n">
        <v>6</v>
      </c>
      <c r="D23" s="11" t="n">
        <v>13</v>
      </c>
      <c r="E23" s="11" t="n">
        <v>4</v>
      </c>
      <c r="F23" s="11" t="n">
        <v>9</v>
      </c>
      <c r="G23" s="27" t="n">
        <v>18</v>
      </c>
      <c r="H23" s="11" t="n">
        <v>4</v>
      </c>
      <c r="I23" s="11" t="n">
        <v>14</v>
      </c>
      <c r="J23" s="11" t="n">
        <v>3</v>
      </c>
      <c r="K23" s="11" t="n">
        <v>11</v>
      </c>
    </row>
    <row r="24">
      <c r="A24" s="25" t="inlineStr">
        <is>
          <t>Maryland</t>
        </is>
      </c>
      <c r="B24" s="11" t="n">
        <v>13</v>
      </c>
      <c r="C24" s="11" t="n">
        <v>7</v>
      </c>
      <c r="D24" s="11" t="n">
        <v>6</v>
      </c>
      <c r="E24" s="11" t="n">
        <v>3</v>
      </c>
      <c r="F24" s="11" t="n">
        <v>4</v>
      </c>
      <c r="G24" s="27" t="n">
        <v>14</v>
      </c>
      <c r="H24" s="11" t="n">
        <v>9</v>
      </c>
      <c r="I24" s="11" t="n">
        <v>5</v>
      </c>
      <c r="J24" s="11" t="n">
        <v>2</v>
      </c>
      <c r="K24" s="11" t="n">
        <v>4</v>
      </c>
    </row>
    <row r="25">
      <c r="A25" s="25" t="inlineStr">
        <is>
          <t>Massachusetts</t>
        </is>
      </c>
      <c r="B25" s="11" t="n">
        <v>18</v>
      </c>
      <c r="C25" s="11" t="n">
        <v>5</v>
      </c>
      <c r="D25" s="11" t="n">
        <v>13</v>
      </c>
      <c r="E25" s="11" t="n">
        <v>3</v>
      </c>
      <c r="F25" s="11" t="n">
        <v>10</v>
      </c>
      <c r="G25" s="27" t="n">
        <v>19</v>
      </c>
      <c r="H25" s="11" t="n">
        <v>5</v>
      </c>
      <c r="I25" s="11" t="n">
        <v>14</v>
      </c>
      <c r="J25" s="11" t="n">
        <v>3</v>
      </c>
      <c r="K25" s="11" t="n">
        <v>11</v>
      </c>
    </row>
    <row r="26">
      <c r="A26" s="25" t="inlineStr">
        <is>
          <t>Michigan</t>
        </is>
      </c>
      <c r="B26" s="11" t="n">
        <v>14</v>
      </c>
      <c r="C26" s="11" t="n">
        <v>4</v>
      </c>
      <c r="D26" s="11" t="n">
        <v>9</v>
      </c>
      <c r="E26" s="11" t="n">
        <v>4</v>
      </c>
      <c r="F26" s="11" t="n">
        <v>5</v>
      </c>
      <c r="G26" s="27" t="n">
        <v>14</v>
      </c>
      <c r="H26" s="11" t="n">
        <v>4</v>
      </c>
      <c r="I26" s="11" t="n">
        <v>10</v>
      </c>
      <c r="J26" s="11" t="n">
        <v>3</v>
      </c>
      <c r="K26" s="11" t="n">
        <v>7</v>
      </c>
    </row>
    <row r="27">
      <c r="A27" s="25" t="inlineStr">
        <is>
          <t>Minnesota</t>
        </is>
      </c>
      <c r="B27" s="11" t="n">
        <v>14</v>
      </c>
      <c r="C27" s="11" t="n">
        <v>3</v>
      </c>
      <c r="D27" s="11" t="n">
        <v>10</v>
      </c>
      <c r="E27" s="11" t="n">
        <v>5</v>
      </c>
      <c r="F27" s="11" t="n">
        <v>6</v>
      </c>
      <c r="G27" s="27" t="n">
        <v>14</v>
      </c>
      <c r="H27" s="11" t="n">
        <v>2</v>
      </c>
      <c r="I27" s="11" t="n">
        <v>12</v>
      </c>
      <c r="J27" s="11" t="n">
        <v>5</v>
      </c>
      <c r="K27" s="11" t="n">
        <v>7</v>
      </c>
    </row>
    <row r="28">
      <c r="A28" s="25" t="inlineStr">
        <is>
          <t>Mississippi</t>
        </is>
      </c>
      <c r="B28" s="11" t="n">
        <v>11</v>
      </c>
      <c r="C28" s="11" t="n">
        <v>2</v>
      </c>
      <c r="D28" s="11" t="n">
        <v>8</v>
      </c>
      <c r="E28" s="11" t="n">
        <v>4</v>
      </c>
      <c r="F28" s="11" t="n">
        <v>4</v>
      </c>
      <c r="G28" s="27" t="n">
        <v>10</v>
      </c>
      <c r="H28" s="11" t="n">
        <v>1</v>
      </c>
      <c r="I28" s="11" t="n">
        <v>8</v>
      </c>
      <c r="J28" s="11" t="n">
        <v>4</v>
      </c>
      <c r="K28" s="11" t="n">
        <v>5</v>
      </c>
    </row>
    <row r="29">
      <c r="A29" s="25" t="inlineStr">
        <is>
          <t>Missouri</t>
        </is>
      </c>
      <c r="B29" s="11" t="n">
        <v>16</v>
      </c>
      <c r="C29" s="11" t="n">
        <v>3</v>
      </c>
      <c r="D29" s="11" t="n">
        <v>12</v>
      </c>
      <c r="E29" s="11" t="n">
        <v>5</v>
      </c>
      <c r="F29" s="11" t="n">
        <v>8</v>
      </c>
      <c r="G29" s="27" t="n">
        <v>14</v>
      </c>
      <c r="H29" s="11" t="n">
        <v>3</v>
      </c>
      <c r="I29" s="11" t="n">
        <v>11</v>
      </c>
      <c r="J29" s="11" t="n">
        <v>4</v>
      </c>
      <c r="K29" s="11" t="n">
        <v>7</v>
      </c>
    </row>
    <row r="30">
      <c r="A30" s="25" t="inlineStr">
        <is>
          <t>Montana</t>
        </is>
      </c>
      <c r="B30" s="11" t="n">
        <v>12</v>
      </c>
      <c r="C30" s="11" t="n">
        <v>4</v>
      </c>
      <c r="D30" s="11" t="n">
        <v>8</v>
      </c>
      <c r="E30" s="11" t="n">
        <v>2</v>
      </c>
      <c r="F30" s="11" t="n">
        <v>6</v>
      </c>
      <c r="G30" s="27" t="n">
        <v>12</v>
      </c>
      <c r="H30" s="11" t="n">
        <v>4</v>
      </c>
      <c r="I30" s="11" t="n">
        <v>8</v>
      </c>
      <c r="J30" s="11" t="n">
        <v>3</v>
      </c>
      <c r="K30" s="11" t="n">
        <v>6</v>
      </c>
    </row>
    <row r="31">
      <c r="A31" s="25" t="inlineStr">
        <is>
          <t>Nebraska</t>
        </is>
      </c>
      <c r="B31" s="11" t="n">
        <v>16</v>
      </c>
      <c r="C31" s="11" t="n">
        <v>5</v>
      </c>
      <c r="D31" s="11" t="n">
        <v>11</v>
      </c>
      <c r="E31" s="11" t="n">
        <v>5</v>
      </c>
      <c r="F31" s="11" t="n">
        <v>7</v>
      </c>
      <c r="G31" s="27" t="n">
        <v>18</v>
      </c>
      <c r="H31" s="11" t="n">
        <v>4</v>
      </c>
      <c r="I31" s="11" t="n">
        <v>14</v>
      </c>
      <c r="J31" s="11" t="n">
        <v>6</v>
      </c>
      <c r="K31" s="11" t="n">
        <v>7</v>
      </c>
    </row>
    <row r="32">
      <c r="A32" s="25" t="inlineStr">
        <is>
          <t>Nevada</t>
        </is>
      </c>
      <c r="B32" s="11" t="n">
        <v>13</v>
      </c>
      <c r="C32" s="11" t="n">
        <v>5</v>
      </c>
      <c r="D32" s="11" t="n">
        <v>8</v>
      </c>
      <c r="E32" s="11" t="n">
        <v>4</v>
      </c>
      <c r="F32" s="11" t="n">
        <v>4</v>
      </c>
      <c r="G32" s="27" t="n">
        <v>12</v>
      </c>
      <c r="H32" s="11" t="n">
        <v>3</v>
      </c>
      <c r="I32" s="11" t="n">
        <v>9</v>
      </c>
      <c r="J32" s="11" t="n">
        <v>3</v>
      </c>
      <c r="K32" s="11" t="n">
        <v>5</v>
      </c>
    </row>
    <row r="33">
      <c r="A33" s="25" t="inlineStr">
        <is>
          <t>New Hampshire</t>
        </is>
      </c>
      <c r="B33" s="11" t="n">
        <v>18</v>
      </c>
      <c r="C33" s="11" t="n">
        <v>4</v>
      </c>
      <c r="D33" s="11" t="n">
        <v>14</v>
      </c>
      <c r="E33" s="11" t="n">
        <v>3</v>
      </c>
      <c r="F33" s="11" t="n">
        <v>12</v>
      </c>
      <c r="G33" s="27" t="n">
        <v>18</v>
      </c>
      <c r="H33" s="11" t="n">
        <v>3</v>
      </c>
      <c r="I33" s="11" t="n">
        <v>15</v>
      </c>
      <c r="J33" s="11" t="n">
        <v>2</v>
      </c>
      <c r="K33" s="11" t="n">
        <v>13</v>
      </c>
    </row>
    <row r="34">
      <c r="A34" s="25" t="inlineStr">
        <is>
          <t>New Jersey</t>
        </is>
      </c>
      <c r="B34" s="11" t="n">
        <v>14</v>
      </c>
      <c r="C34" s="11" t="n">
        <v>5</v>
      </c>
      <c r="D34" s="11" t="n">
        <v>8</v>
      </c>
      <c r="E34" s="11" t="n">
        <v>1</v>
      </c>
      <c r="F34" s="11" t="n">
        <v>7</v>
      </c>
      <c r="G34" s="27" t="n">
        <v>16</v>
      </c>
      <c r="H34" s="11" t="n">
        <v>7</v>
      </c>
      <c r="I34" s="11" t="n">
        <v>8</v>
      </c>
      <c r="J34" s="11" t="n">
        <v>2</v>
      </c>
      <c r="K34" s="11" t="n">
        <v>7</v>
      </c>
    </row>
    <row r="35">
      <c r="A35" s="25" t="inlineStr">
        <is>
          <t>New Mexico</t>
        </is>
      </c>
      <c r="B35" s="11" t="n">
        <v>14</v>
      </c>
      <c r="C35" s="11" t="n">
        <v>7</v>
      </c>
      <c r="D35" s="11" t="n">
        <v>7</v>
      </c>
      <c r="E35" s="11" t="n">
        <v>3</v>
      </c>
      <c r="F35" s="11" t="n">
        <v>4</v>
      </c>
      <c r="G35" s="27" t="n">
        <v>13</v>
      </c>
      <c r="H35" s="11" t="n">
        <v>4</v>
      </c>
      <c r="I35" s="11" t="n">
        <v>8</v>
      </c>
      <c r="J35" s="11" t="n">
        <v>3</v>
      </c>
      <c r="K35" s="11" t="n">
        <v>5</v>
      </c>
    </row>
    <row r="36">
      <c r="A36" s="25" t="inlineStr">
        <is>
          <t>New York</t>
        </is>
      </c>
      <c r="B36" s="11" t="n">
        <v>15</v>
      </c>
      <c r="C36" s="11" t="n">
        <v>4</v>
      </c>
      <c r="D36" s="11" t="n">
        <v>11</v>
      </c>
      <c r="E36" s="11" t="n">
        <v>1</v>
      </c>
      <c r="F36" s="11" t="n">
        <v>10</v>
      </c>
      <c r="G36" s="27" t="n">
        <v>16</v>
      </c>
      <c r="H36" s="11" t="n">
        <v>4</v>
      </c>
      <c r="I36" s="11" t="n">
        <v>12</v>
      </c>
      <c r="J36" s="11" t="n">
        <v>1</v>
      </c>
      <c r="K36" s="11" t="n">
        <v>11</v>
      </c>
    </row>
    <row r="37">
      <c r="A37" s="25" t="inlineStr">
        <is>
          <t>North Carolina</t>
        </is>
      </c>
      <c r="B37" s="11" t="n">
        <v>15</v>
      </c>
      <c r="C37" s="11" t="n">
        <v>2</v>
      </c>
      <c r="D37" s="11" t="n">
        <v>13</v>
      </c>
      <c r="E37" s="11" t="n">
        <v>3</v>
      </c>
      <c r="F37" s="11" t="n">
        <v>10</v>
      </c>
      <c r="G37" s="27" t="n">
        <v>15</v>
      </c>
      <c r="H37" s="11" t="n">
        <v>2</v>
      </c>
      <c r="I37" s="11" t="n">
        <v>13</v>
      </c>
      <c r="J37" s="11" t="n">
        <v>3</v>
      </c>
      <c r="K37" s="11" t="n">
        <v>9</v>
      </c>
    </row>
    <row r="38">
      <c r="A38" s="25" t="inlineStr">
        <is>
          <t>North Dakota</t>
        </is>
      </c>
      <c r="B38" s="11" t="n">
        <v>15</v>
      </c>
      <c r="C38" s="11" t="n">
        <v>8</v>
      </c>
      <c r="D38" s="11" t="n">
        <v>7</v>
      </c>
      <c r="E38" s="11" t="n">
        <v>4</v>
      </c>
      <c r="F38" s="11" t="n">
        <v>3</v>
      </c>
      <c r="G38" s="27" t="n">
        <v>16</v>
      </c>
      <c r="H38" s="11" t="n">
        <v>7</v>
      </c>
      <c r="I38" s="11" t="n">
        <v>9</v>
      </c>
      <c r="J38" s="11" t="n">
        <v>5</v>
      </c>
      <c r="K38" s="11" t="n">
        <v>5</v>
      </c>
    </row>
    <row r="39">
      <c r="A39" s="25" t="inlineStr">
        <is>
          <t>Ohio</t>
        </is>
      </c>
      <c r="B39" s="11" t="n">
        <v>15</v>
      </c>
      <c r="C39" s="11" t="n">
        <v>7</v>
      </c>
      <c r="D39" s="11" t="n">
        <v>7</v>
      </c>
      <c r="E39" s="11" t="n">
        <v>2</v>
      </c>
      <c r="F39" s="11" t="n">
        <v>6</v>
      </c>
      <c r="G39" s="27" t="n">
        <v>14</v>
      </c>
      <c r="H39" s="11" t="n">
        <v>6</v>
      </c>
      <c r="I39" s="11" t="n">
        <v>8</v>
      </c>
      <c r="J39" s="11" t="n">
        <v>2</v>
      </c>
      <c r="K39" s="11" t="n">
        <v>6</v>
      </c>
    </row>
    <row r="40">
      <c r="A40" s="25" t="inlineStr">
        <is>
          <t>Oklahoma</t>
        </is>
      </c>
      <c r="B40" s="11" t="n">
        <v>15</v>
      </c>
      <c r="C40" s="11" t="n">
        <v>7</v>
      </c>
      <c r="D40" s="11" t="n">
        <v>9</v>
      </c>
      <c r="E40" s="11" t="n">
        <v>4</v>
      </c>
      <c r="F40" s="11" t="n">
        <v>5</v>
      </c>
      <c r="G40" s="27" t="n">
        <v>15</v>
      </c>
      <c r="H40" s="11" t="n">
        <v>7</v>
      </c>
      <c r="I40" s="11" t="n">
        <v>8</v>
      </c>
      <c r="J40" s="11" t="n">
        <v>3</v>
      </c>
      <c r="K40" s="11" t="n">
        <v>5</v>
      </c>
    </row>
    <row r="41">
      <c r="A41" s="25" t="inlineStr">
        <is>
          <t>Oregon</t>
        </is>
      </c>
      <c r="B41" s="11" t="n">
        <v>15</v>
      </c>
      <c r="C41" s="11" t="n">
        <v>4</v>
      </c>
      <c r="D41" s="11" t="n">
        <v>11</v>
      </c>
      <c r="E41" s="11" t="n">
        <v>5</v>
      </c>
      <c r="F41" s="11" t="n">
        <v>6</v>
      </c>
      <c r="G41" s="27" t="n">
        <v>16</v>
      </c>
      <c r="H41" s="11" t="n">
        <v>3</v>
      </c>
      <c r="I41" s="11" t="n">
        <v>12</v>
      </c>
      <c r="J41" s="11" t="n">
        <v>5</v>
      </c>
      <c r="K41" s="11" t="n">
        <v>8</v>
      </c>
    </row>
    <row r="42">
      <c r="A42" s="25" t="inlineStr">
        <is>
          <t>Pennsylvania</t>
        </is>
      </c>
      <c r="B42" s="11" t="n">
        <v>16</v>
      </c>
      <c r="C42" s="11" t="n">
        <v>5</v>
      </c>
      <c r="D42" s="11" t="n">
        <v>11</v>
      </c>
      <c r="E42" s="11" t="n">
        <v>4</v>
      </c>
      <c r="F42" s="11" t="n">
        <v>8</v>
      </c>
      <c r="G42" s="27" t="n">
        <v>15</v>
      </c>
      <c r="H42" s="11" t="n">
        <v>3</v>
      </c>
      <c r="I42" s="11" t="n">
        <v>13</v>
      </c>
      <c r="J42" s="11" t="n">
        <v>3</v>
      </c>
      <c r="K42" s="11" t="n">
        <v>9</v>
      </c>
    </row>
    <row r="43">
      <c r="A43" s="25" t="inlineStr">
        <is>
          <t>Rhode Island</t>
        </is>
      </c>
      <c r="B43" s="11" t="n">
        <v>19</v>
      </c>
      <c r="C43" s="11" t="n">
        <v>3</v>
      </c>
      <c r="D43" s="11" t="n">
        <v>16</v>
      </c>
      <c r="E43" s="11" t="n">
        <v>5</v>
      </c>
      <c r="F43" s="11" t="n">
        <v>11</v>
      </c>
      <c r="G43" s="27" t="n">
        <v>17</v>
      </c>
      <c r="H43" s="11" t="n">
        <v>3</v>
      </c>
      <c r="I43" s="11" t="n">
        <v>14</v>
      </c>
      <c r="J43" s="11" t="n">
        <v>3</v>
      </c>
      <c r="K43" s="11" t="n">
        <v>12</v>
      </c>
    </row>
    <row r="44">
      <c r="A44" s="25" t="inlineStr">
        <is>
          <t>South Carolina</t>
        </is>
      </c>
      <c r="B44" s="11" t="n">
        <v>14</v>
      </c>
      <c r="C44" s="11" t="n">
        <v>4</v>
      </c>
      <c r="D44" s="11" t="n">
        <v>11</v>
      </c>
      <c r="E44" s="11" t="n">
        <v>5</v>
      </c>
      <c r="F44" s="11" t="n">
        <v>5</v>
      </c>
      <c r="G44" s="27" t="n">
        <v>14</v>
      </c>
      <c r="H44" s="11" t="n">
        <v>4</v>
      </c>
      <c r="I44" s="11" t="n">
        <v>10</v>
      </c>
      <c r="J44" s="11" t="n">
        <v>5</v>
      </c>
      <c r="K44" s="11" t="n">
        <v>5</v>
      </c>
    </row>
    <row r="45">
      <c r="A45" s="25" t="inlineStr">
        <is>
          <t>South Dakota</t>
        </is>
      </c>
      <c r="B45" s="11" t="n">
        <v>15</v>
      </c>
      <c r="C45" s="11" t="n">
        <v>6</v>
      </c>
      <c r="D45" s="11" t="n">
        <v>10</v>
      </c>
      <c r="E45" s="11" t="n">
        <v>6</v>
      </c>
      <c r="F45" s="11" t="n">
        <v>4</v>
      </c>
      <c r="G45" s="27" t="n">
        <v>15</v>
      </c>
      <c r="H45" s="11" t="n">
        <v>6</v>
      </c>
      <c r="I45" s="11" t="n">
        <v>9</v>
      </c>
      <c r="J45" s="11" t="n">
        <v>6</v>
      </c>
      <c r="K45" s="11" t="n">
        <v>3</v>
      </c>
    </row>
    <row r="46">
      <c r="A46" s="25" t="inlineStr">
        <is>
          <t>Tennessee</t>
        </is>
      </c>
      <c r="B46" s="11" t="n">
        <v>16</v>
      </c>
      <c r="C46" s="11" t="n">
        <v>10</v>
      </c>
      <c r="D46" s="11" t="n">
        <v>6</v>
      </c>
      <c r="E46" s="11" t="n">
        <v>4</v>
      </c>
      <c r="F46" s="11" t="n">
        <v>2</v>
      </c>
      <c r="G46" s="27" t="n">
        <v>14</v>
      </c>
      <c r="H46" s="11" t="n">
        <v>8</v>
      </c>
      <c r="I46" s="11" t="n">
        <v>5</v>
      </c>
      <c r="J46" s="11" t="n">
        <v>3</v>
      </c>
      <c r="K46" s="11" t="n">
        <v>2</v>
      </c>
    </row>
    <row r="47">
      <c r="A47" s="25" t="inlineStr">
        <is>
          <t>Texas</t>
        </is>
      </c>
      <c r="B47" s="11" t="n">
        <v>13</v>
      </c>
      <c r="C47" s="11" t="n">
        <v>7</v>
      </c>
      <c r="D47" s="11" t="n">
        <v>6</v>
      </c>
      <c r="E47" s="11" t="n">
        <v>3</v>
      </c>
      <c r="F47" s="11" t="n">
        <v>3</v>
      </c>
      <c r="G47" s="27" t="n">
        <v>10</v>
      </c>
      <c r="H47" s="11" t="n">
        <v>5</v>
      </c>
      <c r="I47" s="11" t="n">
        <v>5</v>
      </c>
      <c r="J47" s="11" t="n">
        <v>2</v>
      </c>
      <c r="K47" s="11" t="n">
        <v>3</v>
      </c>
    </row>
    <row r="48">
      <c r="A48" s="25" t="inlineStr">
        <is>
          <t>Utah</t>
        </is>
      </c>
      <c r="B48" s="11" t="n">
        <v>12</v>
      </c>
      <c r="C48" s="11" t="n">
        <v>5</v>
      </c>
      <c r="D48" s="11" t="n">
        <v>7</v>
      </c>
      <c r="E48" s="11" t="n">
        <v>3</v>
      </c>
      <c r="F48" s="11" t="n">
        <v>4</v>
      </c>
      <c r="G48" s="27" t="n">
        <v>12</v>
      </c>
      <c r="H48" s="11" t="n">
        <v>5</v>
      </c>
      <c r="I48" s="11" t="n">
        <v>7</v>
      </c>
      <c r="J48" s="11" t="n">
        <v>4</v>
      </c>
      <c r="K48" s="11" t="n">
        <v>3</v>
      </c>
    </row>
    <row r="49">
      <c r="A49" s="25" t="inlineStr">
        <is>
          <t>Vermont</t>
        </is>
      </c>
      <c r="B49" s="11" t="n">
        <v>18</v>
      </c>
      <c r="C49" s="11" t="n">
        <v>6</v>
      </c>
      <c r="D49" s="11" t="n">
        <v>12</v>
      </c>
      <c r="E49" s="11" t="n">
        <v>4</v>
      </c>
      <c r="F49" s="11" t="n">
        <v>8</v>
      </c>
      <c r="G49" s="27" t="n">
        <v>19</v>
      </c>
      <c r="H49" s="11" t="n">
        <v>3</v>
      </c>
      <c r="I49" s="11" t="n">
        <v>15</v>
      </c>
      <c r="J49" s="11" t="n">
        <v>3</v>
      </c>
      <c r="K49" s="11" t="n">
        <v>12</v>
      </c>
    </row>
    <row r="50">
      <c r="A50" s="25" t="inlineStr">
        <is>
          <t>Virginia</t>
        </is>
      </c>
      <c r="B50" s="11" t="n">
        <v>15</v>
      </c>
      <c r="C50" s="11" t="n">
        <v>7</v>
      </c>
      <c r="D50" s="11" t="n">
        <v>8</v>
      </c>
      <c r="E50" s="11" t="n">
        <v>3</v>
      </c>
      <c r="F50" s="11" t="n">
        <v>4</v>
      </c>
      <c r="G50" s="27" t="n">
        <v>14</v>
      </c>
      <c r="H50" s="11" t="n">
        <v>4</v>
      </c>
      <c r="I50" s="11" t="n">
        <v>10</v>
      </c>
      <c r="J50" s="11" t="n">
        <v>4</v>
      </c>
      <c r="K50" s="11" t="n">
        <v>7</v>
      </c>
    </row>
    <row r="51">
      <c r="A51" s="25" t="inlineStr">
        <is>
          <t>Washington</t>
        </is>
      </c>
      <c r="B51" s="11" t="n">
        <v>15</v>
      </c>
      <c r="C51" s="11" t="n">
        <v>4</v>
      </c>
      <c r="D51" s="11" t="n">
        <v>11</v>
      </c>
      <c r="E51" s="11" t="n">
        <v>6</v>
      </c>
      <c r="F51" s="11" t="n">
        <v>5</v>
      </c>
      <c r="G51" s="27" t="n">
        <v>12</v>
      </c>
      <c r="H51" s="11" t="n">
        <v>3</v>
      </c>
      <c r="I51" s="11" t="n">
        <v>9</v>
      </c>
      <c r="J51" s="11" t="n">
        <v>4</v>
      </c>
      <c r="K51" s="11" t="n">
        <v>5</v>
      </c>
    </row>
    <row r="52">
      <c r="A52" s="25" t="inlineStr">
        <is>
          <t>West Virginia</t>
        </is>
      </c>
      <c r="B52" s="11" t="n">
        <v>17</v>
      </c>
      <c r="C52" s="11" t="n">
        <v>2</v>
      </c>
      <c r="D52" s="11" t="n">
        <v>15</v>
      </c>
      <c r="E52" s="11" t="n">
        <v>9</v>
      </c>
      <c r="F52" s="11" t="n">
        <v>7</v>
      </c>
      <c r="G52" s="27" t="n">
        <v>17</v>
      </c>
      <c r="H52" s="11" t="n">
        <v>2</v>
      </c>
      <c r="I52" s="11" t="n">
        <v>15</v>
      </c>
      <c r="J52" s="11" t="n">
        <v>8</v>
      </c>
      <c r="K52" s="11" t="n">
        <v>7</v>
      </c>
    </row>
    <row r="53">
      <c r="A53" s="25" t="inlineStr">
        <is>
          <t>Wisconsin</t>
        </is>
      </c>
      <c r="B53" s="11" t="n">
        <v>14</v>
      </c>
      <c r="C53" s="11" t="n">
        <v>4</v>
      </c>
      <c r="D53" s="11" t="n">
        <v>9</v>
      </c>
      <c r="E53" s="11" t="n">
        <v>3</v>
      </c>
      <c r="F53" s="11" t="n">
        <v>6</v>
      </c>
      <c r="G53" s="27" t="n">
        <v>15</v>
      </c>
      <c r="H53" s="11" t="n">
        <v>4</v>
      </c>
      <c r="I53" s="11" t="n">
        <v>11</v>
      </c>
      <c r="J53" s="11" t="n">
        <v>3</v>
      </c>
      <c r="K53" s="11" t="n">
        <v>9</v>
      </c>
    </row>
    <row r="54">
      <c r="A54" s="25" t="inlineStr">
        <is>
          <t>Wyoming</t>
        </is>
      </c>
      <c r="B54" s="11" t="n">
        <v>16</v>
      </c>
      <c r="C54" s="11" t="n">
        <v>4</v>
      </c>
      <c r="D54" s="11" t="n">
        <v>12</v>
      </c>
      <c r="E54" s="11" t="n">
        <v>4</v>
      </c>
      <c r="F54" s="11" t="n">
        <v>8</v>
      </c>
      <c r="G54" s="27" t="n">
        <v>16</v>
      </c>
      <c r="H54" s="11" t="n">
        <v>2</v>
      </c>
      <c r="I54" s="11" t="n">
        <v>14</v>
      </c>
      <c r="J54" s="11" t="n">
        <v>4</v>
      </c>
      <c r="K54" s="11" t="n">
        <v>10</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15</v>
      </c>
      <c r="C56" s="11" t="n">
        <v>11</v>
      </c>
      <c r="D56" s="11" t="n">
        <v>4</v>
      </c>
      <c r="E56" s="11" t="n">
        <v>1</v>
      </c>
      <c r="F56" s="11" t="n">
        <v>3</v>
      </c>
      <c r="G56" s="27" t="n">
        <v>14</v>
      </c>
      <c r="H56" s="11" t="n">
        <v>9</v>
      </c>
      <c r="I56" s="11" t="n">
        <v>4</v>
      </c>
      <c r="J56" s="11" t="n">
        <v>1</v>
      </c>
      <c r="K56" s="11" t="n">
        <v>3</v>
      </c>
    </row>
    <row r="57">
      <c r="A57" s="28" t="inlineStr">
        <is>
          <t>DoDEA¹</t>
        </is>
      </c>
      <c r="B57" s="15" t="n">
        <v>10</v>
      </c>
      <c r="C57" s="15" t="n">
        <v>3</v>
      </c>
      <c r="D57" s="15" t="n">
        <v>7</v>
      </c>
      <c r="E57" s="15" t="n">
        <v>3</v>
      </c>
      <c r="F57" s="15" t="n">
        <v>4</v>
      </c>
      <c r="G57" s="32" t="n">
        <v>12</v>
      </c>
      <c r="H57" s="15" t="n">
        <v>4</v>
      </c>
      <c r="I57" s="15" t="n">
        <v>8</v>
      </c>
      <c r="J57" s="15" t="n">
        <v>3</v>
      </c>
      <c r="K57" s="15" t="n">
        <v>5</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6.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3</v>
      </c>
      <c r="D4" s="11" t="n">
        <v>10</v>
      </c>
      <c r="E4" s="11" t="n">
        <v>3</v>
      </c>
      <c r="F4" s="11" t="n">
        <v>7</v>
      </c>
      <c r="G4" s="27" t="n">
        <v>14</v>
      </c>
      <c r="H4" s="11" t="n">
        <v>2</v>
      </c>
      <c r="I4" s="11" t="n">
        <v>12</v>
      </c>
      <c r="J4" s="11" t="n">
        <v>2</v>
      </c>
      <c r="K4" s="11" t="n">
        <v>9</v>
      </c>
    </row>
    <row r="5">
      <c r="A5" s="25" t="inlineStr">
        <is>
          <t>Alabama</t>
        </is>
      </c>
      <c r="B5" s="11" t="n">
        <v>10</v>
      </c>
      <c r="C5" s="11" t="n">
        <v>2</v>
      </c>
      <c r="D5" s="11" t="n">
        <v>8</v>
      </c>
      <c r="E5" s="11" t="n">
        <v>5</v>
      </c>
      <c r="F5" s="11" t="n">
        <v>3</v>
      </c>
      <c r="G5" s="27" t="n">
        <v>10</v>
      </c>
      <c r="H5" s="11" t="n">
        <v>1</v>
      </c>
      <c r="I5" s="11" t="n">
        <v>9</v>
      </c>
      <c r="J5" s="11" t="n">
        <v>4</v>
      </c>
      <c r="K5" s="11" t="n">
        <v>5</v>
      </c>
    </row>
    <row r="6">
      <c r="A6" s="25" t="inlineStr">
        <is>
          <t>Alaska</t>
        </is>
      </c>
      <c r="B6" s="11" t="n">
        <v>16</v>
      </c>
      <c r="C6" s="11" t="n">
        <v>1</v>
      </c>
      <c r="D6" s="11" t="n">
        <v>15</v>
      </c>
      <c r="E6" s="11" t="n">
        <v>3</v>
      </c>
      <c r="F6" s="11" t="n">
        <v>12</v>
      </c>
      <c r="G6" s="27" t="n">
        <v>16</v>
      </c>
      <c r="H6" s="11" t="n">
        <v>1</v>
      </c>
      <c r="I6" s="11" t="n">
        <v>14</v>
      </c>
      <c r="J6" s="11" t="n">
        <v>3</v>
      </c>
      <c r="K6" s="11" t="n">
        <v>12</v>
      </c>
    </row>
    <row r="7">
      <c r="A7" s="25" t="inlineStr">
        <is>
          <t>Arizona</t>
        </is>
      </c>
      <c r="B7" s="11" t="n">
        <v>12</v>
      </c>
      <c r="C7" s="11" t="n">
        <v>1</v>
      </c>
      <c r="D7" s="11" t="n">
        <v>10</v>
      </c>
      <c r="E7" s="11" t="n">
        <v>3</v>
      </c>
      <c r="F7" s="11" t="n">
        <v>8</v>
      </c>
      <c r="G7" s="27" t="n">
        <v>10</v>
      </c>
      <c r="H7" s="11" t="n">
        <v>1</v>
      </c>
      <c r="I7" s="11" t="n">
        <v>10</v>
      </c>
      <c r="J7" s="11" t="n">
        <v>2</v>
      </c>
      <c r="K7" s="11" t="n">
        <v>8</v>
      </c>
    </row>
    <row r="8">
      <c r="A8" s="25" t="inlineStr">
        <is>
          <t>Arkansas</t>
        </is>
      </c>
      <c r="B8" s="11" t="n">
        <v>13</v>
      </c>
      <c r="C8" s="11" t="n">
        <v>1</v>
      </c>
      <c r="D8" s="11" t="n">
        <v>11</v>
      </c>
      <c r="E8" s="11" t="n">
        <v>2</v>
      </c>
      <c r="F8" s="11" t="n">
        <v>9</v>
      </c>
      <c r="G8" s="27" t="n">
        <v>14</v>
      </c>
      <c r="H8" s="11" t="n">
        <v>1</v>
      </c>
      <c r="I8" s="11" t="n">
        <v>13</v>
      </c>
      <c r="J8" s="11" t="n">
        <v>2</v>
      </c>
      <c r="K8" s="11" t="n">
        <v>11</v>
      </c>
    </row>
    <row r="9">
      <c r="A9" s="25" t="inlineStr">
        <is>
          <t>California</t>
        </is>
      </c>
      <c r="B9" s="11" t="n">
        <v>10</v>
      </c>
      <c r="C9" s="11" t="n">
        <v>2</v>
      </c>
      <c r="D9" s="11" t="n">
        <v>8</v>
      </c>
      <c r="E9" s="11" t="n">
        <v>3</v>
      </c>
      <c r="F9" s="11" t="n">
        <v>5</v>
      </c>
      <c r="G9" s="27" t="n">
        <v>10</v>
      </c>
      <c r="H9" s="11" t="n">
        <v>2</v>
      </c>
      <c r="I9" s="11" t="n">
        <v>7</v>
      </c>
      <c r="J9" s="11" t="n">
        <v>2</v>
      </c>
      <c r="K9" s="11" t="n">
        <v>6</v>
      </c>
    </row>
    <row r="10">
      <c r="A10" s="25" t="inlineStr">
        <is>
          <t>Colorado</t>
        </is>
      </c>
      <c r="B10" s="11" t="n">
        <v>11</v>
      </c>
      <c r="C10" s="11" t="n">
        <v>1</v>
      </c>
      <c r="D10" s="11" t="n">
        <v>10</v>
      </c>
      <c r="E10" s="11" t="n">
        <v>2</v>
      </c>
      <c r="F10" s="11" t="n">
        <v>8</v>
      </c>
      <c r="G10" s="27" t="n">
        <v>10</v>
      </c>
      <c r="H10" s="11" t="n">
        <v>1</v>
      </c>
      <c r="I10" s="11" t="n">
        <v>9</v>
      </c>
      <c r="J10" s="11" t="n">
        <v>1</v>
      </c>
      <c r="K10" s="11" t="n">
        <v>8</v>
      </c>
    </row>
    <row r="11">
      <c r="A11" s="25" t="inlineStr">
        <is>
          <t>Connecticut</t>
        </is>
      </c>
      <c r="B11" s="11" t="n">
        <v>14</v>
      </c>
      <c r="C11" s="11" t="n">
        <v>1</v>
      </c>
      <c r="D11" s="11" t="n">
        <v>12</v>
      </c>
      <c r="E11" s="11" t="n">
        <v>1</v>
      </c>
      <c r="F11" s="11" t="n">
        <v>11</v>
      </c>
      <c r="G11" s="27" t="n">
        <v>14</v>
      </c>
      <c r="H11" s="11" t="n">
        <v>1</v>
      </c>
      <c r="I11" s="11" t="n">
        <v>13</v>
      </c>
      <c r="J11" s="11" t="n">
        <v>1</v>
      </c>
      <c r="K11" s="11" t="n">
        <v>12</v>
      </c>
    </row>
    <row r="12">
      <c r="A12" s="25" t="inlineStr">
        <is>
          <t>Delaware</t>
        </is>
      </c>
      <c r="B12" s="11" t="n">
        <v>16</v>
      </c>
      <c r="C12" s="11" t="n">
        <v>6</v>
      </c>
      <c r="D12" s="11" t="n">
        <v>10</v>
      </c>
      <c r="E12" s="11" t="n">
        <v>3</v>
      </c>
      <c r="F12" s="11" t="n">
        <v>7</v>
      </c>
      <c r="G12" s="27" t="n">
        <v>16</v>
      </c>
      <c r="H12" s="11" t="n">
        <v>4</v>
      </c>
      <c r="I12" s="11" t="n">
        <v>12</v>
      </c>
      <c r="J12" s="11" t="n">
        <v>2</v>
      </c>
      <c r="K12" s="11" t="n">
        <v>10</v>
      </c>
    </row>
    <row r="13">
      <c r="A13" s="25" t="inlineStr">
        <is>
          <t>Florida</t>
        </is>
      </c>
      <c r="B13" s="11" t="n">
        <v>16</v>
      </c>
      <c r="C13" s="11" t="n">
        <v>2</v>
      </c>
      <c r="D13" s="11" t="n">
        <v>14</v>
      </c>
      <c r="E13" s="11" t="n">
        <v>3</v>
      </c>
      <c r="F13" s="11" t="n">
        <v>11</v>
      </c>
      <c r="G13" s="27" t="n">
        <v>16</v>
      </c>
      <c r="H13" s="11" t="n">
        <v>2</v>
      </c>
      <c r="I13" s="11" t="n">
        <v>14</v>
      </c>
      <c r="J13" s="11" t="n">
        <v>2</v>
      </c>
      <c r="K13" s="11" t="n">
        <v>11</v>
      </c>
    </row>
    <row r="14">
      <c r="A14" s="25" t="inlineStr">
        <is>
          <t>Georgia</t>
        </is>
      </c>
      <c r="B14" s="11" t="n">
        <v>12</v>
      </c>
      <c r="C14" s="11" t="n">
        <v>5</v>
      </c>
      <c r="D14" s="11" t="n">
        <v>7</v>
      </c>
      <c r="E14" s="11" t="n">
        <v>3</v>
      </c>
      <c r="F14" s="11" t="n">
        <v>4</v>
      </c>
      <c r="G14" s="27" t="n">
        <v>12</v>
      </c>
      <c r="H14" s="11" t="n">
        <v>4</v>
      </c>
      <c r="I14" s="11" t="n">
        <v>8</v>
      </c>
      <c r="J14" s="11" t="n">
        <v>2</v>
      </c>
      <c r="K14" s="11" t="n">
        <v>6</v>
      </c>
    </row>
    <row r="15">
      <c r="A15" s="25" t="inlineStr">
        <is>
          <t>Hawaii</t>
        </is>
      </c>
      <c r="B15" s="11" t="n">
        <v>10</v>
      </c>
      <c r="C15" s="11" t="n">
        <v>1</v>
      </c>
      <c r="D15" s="11" t="n">
        <v>8</v>
      </c>
      <c r="E15" s="11" t="n">
        <v>1</v>
      </c>
      <c r="F15" s="11" t="n">
        <v>7</v>
      </c>
      <c r="G15" s="27" t="n">
        <v>10</v>
      </c>
      <c r="H15" s="11" t="n">
        <v>1</v>
      </c>
      <c r="I15" s="11" t="n">
        <v>9</v>
      </c>
      <c r="J15" s="11" t="n">
        <v>1</v>
      </c>
      <c r="K15" s="11" t="n">
        <v>7</v>
      </c>
    </row>
    <row r="16">
      <c r="A16" s="25" t="inlineStr">
        <is>
          <t>Idaho</t>
        </is>
      </c>
      <c r="B16" s="11" t="n">
        <v>11</v>
      </c>
      <c r="C16" s="11" t="n">
        <v>2</v>
      </c>
      <c r="D16" s="11" t="n">
        <v>9</v>
      </c>
      <c r="E16" s="11" t="n">
        <v>3</v>
      </c>
      <c r="F16" s="11" t="n">
        <v>6</v>
      </c>
      <c r="G16" s="27" t="n">
        <v>11</v>
      </c>
      <c r="H16" s="11" t="n">
        <v>1</v>
      </c>
      <c r="I16" s="11" t="n">
        <v>10</v>
      </c>
      <c r="J16" s="11" t="n">
        <v>2</v>
      </c>
      <c r="K16" s="11" t="n">
        <v>8</v>
      </c>
    </row>
    <row r="17">
      <c r="A17" s="25" t="inlineStr">
        <is>
          <t>Illinois</t>
        </is>
      </c>
      <c r="B17" s="11" t="n">
        <v>14</v>
      </c>
      <c r="C17" s="11" t="n">
        <v>1</v>
      </c>
      <c r="D17" s="11" t="n">
        <v>13</v>
      </c>
      <c r="E17" s="11" t="n">
        <v>4</v>
      </c>
      <c r="F17" s="11" t="n">
        <v>9</v>
      </c>
      <c r="G17" s="27" t="n">
        <v>14</v>
      </c>
      <c r="H17" s="11" t="n">
        <v>1</v>
      </c>
      <c r="I17" s="11" t="n">
        <v>13</v>
      </c>
      <c r="J17" s="11" t="n">
        <v>3</v>
      </c>
      <c r="K17" s="11" t="n">
        <v>10</v>
      </c>
    </row>
    <row r="18">
      <c r="A18" s="25" t="inlineStr">
        <is>
          <t>Indiana</t>
        </is>
      </c>
      <c r="B18" s="11" t="n">
        <v>16</v>
      </c>
      <c r="C18" s="11" t="n">
        <v>1</v>
      </c>
      <c r="D18" s="11" t="n">
        <v>15</v>
      </c>
      <c r="E18" s="11" t="n">
        <v>5</v>
      </c>
      <c r="F18" s="11" t="n">
        <v>10</v>
      </c>
      <c r="G18" s="27" t="n">
        <v>17</v>
      </c>
      <c r="H18" s="11" t="n">
        <v>2</v>
      </c>
      <c r="I18" s="11" t="n">
        <v>15</v>
      </c>
      <c r="J18" s="11" t="n">
        <v>2</v>
      </c>
      <c r="K18" s="11" t="n">
        <v>12</v>
      </c>
    </row>
    <row r="19">
      <c r="A19" s="25" t="inlineStr">
        <is>
          <t>Iowa</t>
        </is>
      </c>
      <c r="B19" s="11" t="n">
        <v>15</v>
      </c>
      <c r="C19" s="11" t="n">
        <v>1</v>
      </c>
      <c r="D19" s="11" t="n">
        <v>14</v>
      </c>
      <c r="E19" s="11" t="n">
        <v>2</v>
      </c>
      <c r="F19" s="11" t="n">
        <v>12</v>
      </c>
      <c r="G19" s="27" t="n">
        <v>13</v>
      </c>
      <c r="H19" s="11" t="n">
        <v>1</v>
      </c>
      <c r="I19" s="11" t="n">
        <v>12</v>
      </c>
      <c r="J19" s="11" t="n">
        <v>1</v>
      </c>
      <c r="K19" s="11" t="n">
        <v>11</v>
      </c>
    </row>
    <row r="20">
      <c r="A20" s="25" t="inlineStr">
        <is>
          <t>Kansas</t>
        </is>
      </c>
      <c r="B20" s="11" t="n">
        <v>14</v>
      </c>
      <c r="C20" s="11" t="n">
        <v>2</v>
      </c>
      <c r="D20" s="11" t="n">
        <v>12</v>
      </c>
      <c r="E20" s="11" t="n">
        <v>4</v>
      </c>
      <c r="F20" s="11" t="n">
        <v>8</v>
      </c>
      <c r="G20" s="27" t="n">
        <v>15</v>
      </c>
      <c r="H20" s="11" t="n">
        <v>2</v>
      </c>
      <c r="I20" s="11" t="n">
        <v>14</v>
      </c>
      <c r="J20" s="11" t="n">
        <v>3</v>
      </c>
      <c r="K20" s="11" t="n">
        <v>10</v>
      </c>
    </row>
    <row r="21">
      <c r="A21" s="25" t="inlineStr">
        <is>
          <t>Kentucky</t>
        </is>
      </c>
      <c r="B21" s="11" t="n">
        <v>15</v>
      </c>
      <c r="C21" s="11" t="n">
        <v>8</v>
      </c>
      <c r="D21" s="11" t="n">
        <v>7</v>
      </c>
      <c r="E21" s="11" t="n">
        <v>4</v>
      </c>
      <c r="F21" s="11" t="n">
        <v>3</v>
      </c>
      <c r="G21" s="27" t="n">
        <v>13</v>
      </c>
      <c r="H21" s="11" t="n">
        <v>3</v>
      </c>
      <c r="I21" s="11" t="n">
        <v>11</v>
      </c>
      <c r="J21" s="11" t="n">
        <v>2</v>
      </c>
      <c r="K21" s="11" t="n">
        <v>8</v>
      </c>
    </row>
    <row r="22">
      <c r="A22" s="25" t="inlineStr">
        <is>
          <t>Louisiana</t>
        </is>
      </c>
      <c r="B22" s="11" t="n">
        <v>20</v>
      </c>
      <c r="C22" s="11" t="n">
        <v>1</v>
      </c>
      <c r="D22" s="11" t="n">
        <v>19</v>
      </c>
      <c r="E22" s="11" t="n">
        <v>3</v>
      </c>
      <c r="F22" s="11" t="n">
        <v>16</v>
      </c>
      <c r="G22" s="27" t="n">
        <v>20</v>
      </c>
      <c r="H22" s="11" t="n">
        <v>1</v>
      </c>
      <c r="I22" s="11" t="n">
        <v>19</v>
      </c>
      <c r="J22" s="11" t="n">
        <v>2</v>
      </c>
      <c r="K22" s="11" t="n">
        <v>17</v>
      </c>
    </row>
    <row r="23">
      <c r="A23" s="25" t="inlineStr">
        <is>
          <t>Maine</t>
        </is>
      </c>
      <c r="B23" s="11" t="n">
        <v>17</v>
      </c>
      <c r="C23" s="11" t="n">
        <v>2</v>
      </c>
      <c r="D23" s="11" t="n">
        <v>16</v>
      </c>
      <c r="E23" s="11" t="n">
        <v>2</v>
      </c>
      <c r="F23" s="11" t="n">
        <v>14</v>
      </c>
      <c r="G23" s="27" t="n">
        <v>20</v>
      </c>
      <c r="H23" s="11" t="n">
        <v>2</v>
      </c>
      <c r="I23" s="11" t="n">
        <v>18</v>
      </c>
      <c r="J23" s="11" t="n">
        <v>2</v>
      </c>
      <c r="K23" s="11" t="n">
        <v>17</v>
      </c>
    </row>
    <row r="24">
      <c r="A24" s="25" t="inlineStr">
        <is>
          <t>Maryland</t>
        </is>
      </c>
      <c r="B24" s="11" t="n">
        <v>14</v>
      </c>
      <c r="C24" s="11" t="n">
        <v>8</v>
      </c>
      <c r="D24" s="11" t="n">
        <v>6</v>
      </c>
      <c r="E24" s="11" t="n">
        <v>1</v>
      </c>
      <c r="F24" s="11" t="n">
        <v>4</v>
      </c>
      <c r="G24" s="27" t="n">
        <v>14</v>
      </c>
      <c r="H24" s="11" t="n">
        <v>9</v>
      </c>
      <c r="I24" s="11" t="n">
        <v>5</v>
      </c>
      <c r="J24" s="11" t="n">
        <v>1</v>
      </c>
      <c r="K24" s="11" t="n">
        <v>4</v>
      </c>
    </row>
    <row r="25">
      <c r="A25" s="25" t="inlineStr">
        <is>
          <t>Massachusetts</t>
        </is>
      </c>
      <c r="B25" s="11" t="n">
        <v>18</v>
      </c>
      <c r="C25" s="11" t="n">
        <v>5</v>
      </c>
      <c r="D25" s="11" t="n">
        <v>13</v>
      </c>
      <c r="E25" s="11" t="n">
        <v>1</v>
      </c>
      <c r="F25" s="11" t="n">
        <v>12</v>
      </c>
      <c r="G25" s="27" t="n">
        <v>19</v>
      </c>
      <c r="H25" s="11" t="n">
        <v>2</v>
      </c>
      <c r="I25" s="11" t="n">
        <v>17</v>
      </c>
      <c r="J25" s="11" t="n">
        <v>2</v>
      </c>
      <c r="K25" s="11" t="n">
        <v>15</v>
      </c>
    </row>
    <row r="26">
      <c r="A26" s="25" t="inlineStr">
        <is>
          <t>Michigan</t>
        </is>
      </c>
      <c r="B26" s="11" t="n">
        <v>13</v>
      </c>
      <c r="C26" s="11" t="n">
        <v>3</v>
      </c>
      <c r="D26" s="11" t="n">
        <v>10</v>
      </c>
      <c r="E26" s="11" t="n">
        <v>3</v>
      </c>
      <c r="F26" s="11" t="n">
        <v>7</v>
      </c>
      <c r="G26" s="27" t="n">
        <v>13</v>
      </c>
      <c r="H26" s="11" t="n">
        <v>3</v>
      </c>
      <c r="I26" s="11" t="n">
        <v>10</v>
      </c>
      <c r="J26" s="11" t="n">
        <v>2</v>
      </c>
      <c r="K26" s="11" t="n">
        <v>8</v>
      </c>
    </row>
    <row r="27">
      <c r="A27" s="25" t="inlineStr">
        <is>
          <t>Minnesota</t>
        </is>
      </c>
      <c r="B27" s="11" t="n">
        <v>15</v>
      </c>
      <c r="C27" s="11" t="n">
        <v>1</v>
      </c>
      <c r="D27" s="11" t="n">
        <v>13</v>
      </c>
      <c r="E27" s="11" t="n">
        <v>5</v>
      </c>
      <c r="F27" s="11" t="n">
        <v>8</v>
      </c>
      <c r="G27" s="27" t="n">
        <v>14</v>
      </c>
      <c r="H27" s="11" t="n">
        <v>2</v>
      </c>
      <c r="I27" s="11" t="n">
        <v>12</v>
      </c>
      <c r="J27" s="11" t="n">
        <v>5</v>
      </c>
      <c r="K27" s="11" t="n">
        <v>7</v>
      </c>
    </row>
    <row r="28">
      <c r="A28" s="25" t="inlineStr">
        <is>
          <t>Mississippi</t>
        </is>
      </c>
      <c r="B28" s="11" t="n">
        <v>9</v>
      </c>
      <c r="C28" s="11" t="n">
        <v>1</v>
      </c>
      <c r="D28" s="11" t="n">
        <v>9</v>
      </c>
      <c r="E28" s="11" t="n">
        <v>4</v>
      </c>
      <c r="F28" s="11" t="n">
        <v>5</v>
      </c>
      <c r="G28" s="27" t="n">
        <v>10</v>
      </c>
      <c r="H28" s="11" t="n">
        <v>1</v>
      </c>
      <c r="I28" s="11" t="n">
        <v>10</v>
      </c>
      <c r="J28" s="11" t="n">
        <v>4</v>
      </c>
      <c r="K28" s="11" t="n">
        <v>6</v>
      </c>
    </row>
    <row r="29">
      <c r="A29" s="25" t="inlineStr">
        <is>
          <t>Missouri</t>
        </is>
      </c>
      <c r="B29" s="11" t="n">
        <v>13</v>
      </c>
      <c r="C29" s="11" t="n">
        <v>2</v>
      </c>
      <c r="D29" s="11" t="n">
        <v>12</v>
      </c>
      <c r="E29" s="11" t="n">
        <v>4</v>
      </c>
      <c r="F29" s="11" t="n">
        <v>8</v>
      </c>
      <c r="G29" s="27" t="n">
        <v>14</v>
      </c>
      <c r="H29" s="11" t="n">
        <v>1</v>
      </c>
      <c r="I29" s="11" t="n">
        <v>13</v>
      </c>
      <c r="J29" s="11" t="n">
        <v>3</v>
      </c>
      <c r="K29" s="11" t="n">
        <v>9</v>
      </c>
    </row>
    <row r="30">
      <c r="A30" s="25" t="inlineStr">
        <is>
          <t>Montana</t>
        </is>
      </c>
      <c r="B30" s="11" t="n">
        <v>12</v>
      </c>
      <c r="C30" s="11" t="n">
        <v>4</v>
      </c>
      <c r="D30" s="11" t="n">
        <v>8</v>
      </c>
      <c r="E30" s="11" t="n">
        <v>3</v>
      </c>
      <c r="F30" s="11" t="n">
        <v>5</v>
      </c>
      <c r="G30" s="27" t="n">
        <v>12</v>
      </c>
      <c r="H30" s="11" t="n">
        <v>3</v>
      </c>
      <c r="I30" s="11" t="n">
        <v>9</v>
      </c>
      <c r="J30" s="11" t="n">
        <v>3</v>
      </c>
      <c r="K30" s="11" t="n">
        <v>7</v>
      </c>
    </row>
    <row r="31">
      <c r="A31" s="25" t="inlineStr">
        <is>
          <t>Nebraska</t>
        </is>
      </c>
      <c r="B31" s="11" t="n">
        <v>17</v>
      </c>
      <c r="C31" s="11" t="n">
        <v>3</v>
      </c>
      <c r="D31" s="11" t="n">
        <v>13</v>
      </c>
      <c r="E31" s="11" t="n">
        <v>5</v>
      </c>
      <c r="F31" s="11" t="n">
        <v>8</v>
      </c>
      <c r="G31" s="27" t="n">
        <v>17</v>
      </c>
      <c r="H31" s="11" t="n">
        <v>3</v>
      </c>
      <c r="I31" s="11" t="n">
        <v>13</v>
      </c>
      <c r="J31" s="11" t="n">
        <v>3</v>
      </c>
      <c r="K31" s="11" t="n">
        <v>10</v>
      </c>
    </row>
    <row r="32">
      <c r="A32" s="25" t="inlineStr">
        <is>
          <t>Nevada</t>
        </is>
      </c>
      <c r="B32" s="11" t="n">
        <v>11</v>
      </c>
      <c r="C32" s="11" t="n">
        <v>1</v>
      </c>
      <c r="D32" s="11" t="n">
        <v>10</v>
      </c>
      <c r="E32" s="11" t="n">
        <v>3</v>
      </c>
      <c r="F32" s="11" t="n">
        <v>7</v>
      </c>
      <c r="G32" s="27" t="n">
        <v>13</v>
      </c>
      <c r="H32" s="11" t="n">
        <v>1</v>
      </c>
      <c r="I32" s="11" t="n">
        <v>11</v>
      </c>
      <c r="J32" s="11" t="n">
        <v>2</v>
      </c>
      <c r="K32" s="11" t="n">
        <v>9</v>
      </c>
    </row>
    <row r="33">
      <c r="A33" s="25" t="inlineStr">
        <is>
          <t>New Hampshire</t>
        </is>
      </c>
      <c r="B33" s="11" t="n">
        <v>17</v>
      </c>
      <c r="C33" s="11" t="n">
        <v>3</v>
      </c>
      <c r="D33" s="11" t="n">
        <v>14</v>
      </c>
      <c r="E33" s="11" t="n">
        <v>2</v>
      </c>
      <c r="F33" s="11" t="n">
        <v>13</v>
      </c>
      <c r="G33" s="27" t="n">
        <v>16</v>
      </c>
      <c r="H33" s="11" t="n">
        <v>2</v>
      </c>
      <c r="I33" s="11" t="n">
        <v>14</v>
      </c>
      <c r="J33" s="11" t="n">
        <v>1</v>
      </c>
      <c r="K33" s="11" t="n">
        <v>12</v>
      </c>
    </row>
    <row r="34">
      <c r="A34" s="25" t="inlineStr">
        <is>
          <t>New Jersey</t>
        </is>
      </c>
      <c r="B34" s="11" t="n">
        <v>17</v>
      </c>
      <c r="C34" s="11" t="n">
        <v>8</v>
      </c>
      <c r="D34" s="11" t="n">
        <v>9</v>
      </c>
      <c r="E34" s="11" t="n">
        <v>1</v>
      </c>
      <c r="F34" s="11" t="n">
        <v>7</v>
      </c>
      <c r="G34" s="27" t="n">
        <v>16</v>
      </c>
      <c r="H34" s="11" t="n">
        <v>1</v>
      </c>
      <c r="I34" s="11" t="n">
        <v>15</v>
      </c>
      <c r="J34" s="11" t="n">
        <v>2</v>
      </c>
      <c r="K34" s="11" t="n">
        <v>13</v>
      </c>
    </row>
    <row r="35">
      <c r="A35" s="25" t="inlineStr">
        <is>
          <t>New Mexico</t>
        </is>
      </c>
      <c r="B35" s="11" t="n">
        <v>13</v>
      </c>
      <c r="C35" s="11" t="n">
        <v>4</v>
      </c>
      <c r="D35" s="11" t="n">
        <v>10</v>
      </c>
      <c r="E35" s="11" t="n">
        <v>3</v>
      </c>
      <c r="F35" s="11" t="n">
        <v>7</v>
      </c>
      <c r="G35" s="27" t="n">
        <v>14</v>
      </c>
      <c r="H35" s="11" t="n">
        <v>1</v>
      </c>
      <c r="I35" s="11" t="n">
        <v>13</v>
      </c>
      <c r="J35" s="11" t="n">
        <v>3</v>
      </c>
      <c r="K35" s="11" t="n">
        <v>10</v>
      </c>
    </row>
    <row r="36">
      <c r="A36" s="25" t="inlineStr">
        <is>
          <t>New York</t>
        </is>
      </c>
      <c r="B36" s="11" t="n">
        <v>16</v>
      </c>
      <c r="C36" s="11" t="n">
        <v>2</v>
      </c>
      <c r="D36" s="11" t="n">
        <v>14</v>
      </c>
      <c r="E36" s="11" t="n">
        <v>1</v>
      </c>
      <c r="F36" s="11" t="n">
        <v>13</v>
      </c>
      <c r="G36" s="27" t="n">
        <v>17</v>
      </c>
      <c r="H36" s="11" t="n">
        <v>1</v>
      </c>
      <c r="I36" s="11" t="n">
        <v>16</v>
      </c>
      <c r="J36" s="11" t="n">
        <v>1</v>
      </c>
      <c r="K36" s="11" t="n">
        <v>15</v>
      </c>
    </row>
    <row r="37">
      <c r="A37" s="25" t="inlineStr">
        <is>
          <t>North Carolina</t>
        </is>
      </c>
      <c r="B37" s="11" t="n">
        <v>15</v>
      </c>
      <c r="C37" s="11" t="n">
        <v>2</v>
      </c>
      <c r="D37" s="11" t="n">
        <v>13</v>
      </c>
      <c r="E37" s="11" t="n">
        <v>3</v>
      </c>
      <c r="F37" s="11" t="n">
        <v>10</v>
      </c>
      <c r="G37" s="27" t="n">
        <v>15</v>
      </c>
      <c r="H37" s="11" t="n">
        <v>2</v>
      </c>
      <c r="I37" s="11" t="n">
        <v>14</v>
      </c>
      <c r="J37" s="11" t="n">
        <v>3</v>
      </c>
      <c r="K37" s="11" t="n">
        <v>11</v>
      </c>
    </row>
    <row r="38">
      <c r="A38" s="25" t="inlineStr">
        <is>
          <t>North Dakota</t>
        </is>
      </c>
      <c r="B38" s="11" t="n">
        <v>15</v>
      </c>
      <c r="C38" s="11" t="n">
        <v>6</v>
      </c>
      <c r="D38" s="11" t="n">
        <v>9</v>
      </c>
      <c r="E38" s="11" t="n">
        <v>3</v>
      </c>
      <c r="F38" s="11" t="n">
        <v>6</v>
      </c>
      <c r="G38" s="27" t="n">
        <v>14</v>
      </c>
      <c r="H38" s="11" t="n">
        <v>4</v>
      </c>
      <c r="I38" s="11" t="n">
        <v>10</v>
      </c>
      <c r="J38" s="11" t="n">
        <v>2</v>
      </c>
      <c r="K38" s="11" t="n">
        <v>8</v>
      </c>
    </row>
    <row r="39">
      <c r="A39" s="25" t="inlineStr">
        <is>
          <t>Ohio</t>
        </is>
      </c>
      <c r="B39" s="11" t="n">
        <v>14</v>
      </c>
      <c r="C39" s="11" t="n">
        <v>5</v>
      </c>
      <c r="D39" s="11" t="n">
        <v>9</v>
      </c>
      <c r="E39" s="11" t="n">
        <v>2</v>
      </c>
      <c r="F39" s="11" t="n">
        <v>7</v>
      </c>
      <c r="G39" s="27" t="n">
        <v>15</v>
      </c>
      <c r="H39" s="11" t="n">
        <v>2</v>
      </c>
      <c r="I39" s="11" t="n">
        <v>12</v>
      </c>
      <c r="J39" s="11" t="n">
        <v>2</v>
      </c>
      <c r="K39" s="11" t="n">
        <v>11</v>
      </c>
    </row>
    <row r="40">
      <c r="A40" s="25" t="inlineStr">
        <is>
          <t>Oklahoma</t>
        </is>
      </c>
      <c r="B40" s="11" t="n">
        <v>15</v>
      </c>
      <c r="C40" s="11" t="n">
        <v>4</v>
      </c>
      <c r="D40" s="11" t="n">
        <v>11</v>
      </c>
      <c r="E40" s="11" t="n">
        <v>4</v>
      </c>
      <c r="F40" s="11" t="n">
        <v>8</v>
      </c>
      <c r="G40" s="27" t="n">
        <v>17</v>
      </c>
      <c r="H40" s="11" t="n">
        <v>2</v>
      </c>
      <c r="I40" s="11" t="n">
        <v>16</v>
      </c>
      <c r="J40" s="11" t="n">
        <v>4</v>
      </c>
      <c r="K40" s="11" t="n">
        <v>12</v>
      </c>
    </row>
    <row r="41">
      <c r="A41" s="25" t="inlineStr">
        <is>
          <t>Oregon</t>
        </is>
      </c>
      <c r="B41" s="11" t="n">
        <v>15</v>
      </c>
      <c r="C41" s="11" t="n">
        <v>2</v>
      </c>
      <c r="D41" s="11" t="n">
        <v>13</v>
      </c>
      <c r="E41" s="11" t="n">
        <v>5</v>
      </c>
      <c r="F41" s="11" t="n">
        <v>8</v>
      </c>
      <c r="G41" s="27" t="n">
        <v>16</v>
      </c>
      <c r="H41" s="11" t="n">
        <v>2</v>
      </c>
      <c r="I41" s="11" t="n">
        <v>13</v>
      </c>
      <c r="J41" s="11" t="n">
        <v>4</v>
      </c>
      <c r="K41" s="11" t="n">
        <v>9</v>
      </c>
    </row>
    <row r="42">
      <c r="A42" s="25" t="inlineStr">
        <is>
          <t>Pennsylvania</t>
        </is>
      </c>
      <c r="B42" s="11" t="n">
        <v>15</v>
      </c>
      <c r="C42" s="11" t="n">
        <v>2</v>
      </c>
      <c r="D42" s="11" t="n">
        <v>13</v>
      </c>
      <c r="E42" s="11" t="n">
        <v>3</v>
      </c>
      <c r="F42" s="11" t="n">
        <v>10</v>
      </c>
      <c r="G42" s="27" t="n">
        <v>16</v>
      </c>
      <c r="H42" s="11" t="n">
        <v>2</v>
      </c>
      <c r="I42" s="11" t="n">
        <v>14</v>
      </c>
      <c r="J42" s="11" t="n">
        <v>3</v>
      </c>
      <c r="K42" s="11" t="n">
        <v>11</v>
      </c>
    </row>
    <row r="43">
      <c r="A43" s="25" t="inlineStr">
        <is>
          <t>Rhode Island</t>
        </is>
      </c>
      <c r="B43" s="11" t="n">
        <v>14</v>
      </c>
      <c r="C43" s="11" t="n">
        <v>2</v>
      </c>
      <c r="D43" s="11" t="n">
        <v>12</v>
      </c>
      <c r="E43" s="11" t="n">
        <v>1</v>
      </c>
      <c r="F43" s="11" t="n">
        <v>11</v>
      </c>
      <c r="G43" s="27" t="n">
        <v>14</v>
      </c>
      <c r="H43" s="11" t="n">
        <v>1</v>
      </c>
      <c r="I43" s="11" t="n">
        <v>13</v>
      </c>
      <c r="J43" s="11" t="n">
        <v>1</v>
      </c>
      <c r="K43" s="11" t="n">
        <v>12</v>
      </c>
    </row>
    <row r="44">
      <c r="A44" s="25" t="inlineStr">
        <is>
          <t>South Carolina</t>
        </is>
      </c>
      <c r="B44" s="11" t="n">
        <v>14</v>
      </c>
      <c r="C44" s="11" t="n">
        <v>2</v>
      </c>
      <c r="D44" s="11" t="n">
        <v>11</v>
      </c>
      <c r="E44" s="11" t="n">
        <v>5</v>
      </c>
      <c r="F44" s="11" t="n">
        <v>7</v>
      </c>
      <c r="G44" s="27" t="n">
        <v>14</v>
      </c>
      <c r="H44" s="11" t="n">
        <v>2</v>
      </c>
      <c r="I44" s="11" t="n">
        <v>13</v>
      </c>
      <c r="J44" s="11" t="n">
        <v>4</v>
      </c>
      <c r="K44" s="11" t="n">
        <v>9</v>
      </c>
    </row>
    <row r="45">
      <c r="A45" s="25" t="inlineStr">
        <is>
          <t>South Dakota</t>
        </is>
      </c>
      <c r="B45" s="11" t="n">
        <v>16</v>
      </c>
      <c r="C45" s="11" t="n">
        <v>3</v>
      </c>
      <c r="D45" s="11" t="n">
        <v>13</v>
      </c>
      <c r="E45" s="11" t="n">
        <v>7</v>
      </c>
      <c r="F45" s="11" t="n">
        <v>6</v>
      </c>
      <c r="G45" s="27" t="n">
        <v>16</v>
      </c>
      <c r="H45" s="11" t="n">
        <v>2</v>
      </c>
      <c r="I45" s="11" t="n">
        <v>14</v>
      </c>
      <c r="J45" s="11" t="n">
        <v>6</v>
      </c>
      <c r="K45" s="11" t="n">
        <v>8</v>
      </c>
    </row>
    <row r="46">
      <c r="A46" s="25" t="inlineStr">
        <is>
          <t>Tennessee</t>
        </is>
      </c>
      <c r="B46" s="11" t="n">
        <v>14</v>
      </c>
      <c r="C46" s="11" t="n">
        <v>7</v>
      </c>
      <c r="D46" s="11" t="n">
        <v>7</v>
      </c>
      <c r="E46" s="11" t="n">
        <v>3</v>
      </c>
      <c r="F46" s="11" t="n">
        <v>4</v>
      </c>
      <c r="G46" s="27" t="n">
        <v>14</v>
      </c>
      <c r="H46" s="11" t="n">
        <v>3</v>
      </c>
      <c r="I46" s="11" t="n">
        <v>12</v>
      </c>
      <c r="J46" s="11" t="n">
        <v>2</v>
      </c>
      <c r="K46" s="11" t="n">
        <v>10</v>
      </c>
    </row>
    <row r="47">
      <c r="A47" s="25" t="inlineStr">
        <is>
          <t>Texas</t>
        </is>
      </c>
      <c r="B47" s="11" t="n">
        <v>10</v>
      </c>
      <c r="C47" s="11" t="n">
        <v>6</v>
      </c>
      <c r="D47" s="11" t="n">
        <v>5</v>
      </c>
      <c r="E47" s="11" t="n">
        <v>2</v>
      </c>
      <c r="F47" s="11" t="n">
        <v>3</v>
      </c>
      <c r="G47" s="27" t="n">
        <v>12</v>
      </c>
      <c r="H47" s="11" t="n">
        <v>3</v>
      </c>
      <c r="I47" s="11" t="n">
        <v>8</v>
      </c>
      <c r="J47" s="11" t="n">
        <v>2</v>
      </c>
      <c r="K47" s="11" t="n">
        <v>6</v>
      </c>
    </row>
    <row r="48">
      <c r="A48" s="25" t="inlineStr">
        <is>
          <t>Utah</t>
        </is>
      </c>
      <c r="B48" s="11" t="n">
        <v>13</v>
      </c>
      <c r="C48" s="11" t="n">
        <v>4</v>
      </c>
      <c r="D48" s="11" t="n">
        <v>10</v>
      </c>
      <c r="E48" s="11" t="n">
        <v>4</v>
      </c>
      <c r="F48" s="11" t="n">
        <v>6</v>
      </c>
      <c r="G48" s="27" t="n">
        <v>13</v>
      </c>
      <c r="H48" s="11" t="n">
        <v>3</v>
      </c>
      <c r="I48" s="11" t="n">
        <v>10</v>
      </c>
      <c r="J48" s="11" t="n">
        <v>3</v>
      </c>
      <c r="K48" s="11" t="n">
        <v>7</v>
      </c>
    </row>
    <row r="49">
      <c r="A49" s="25" t="inlineStr">
        <is>
          <t>Vermont</t>
        </is>
      </c>
      <c r="B49" s="11" t="n">
        <v>17</v>
      </c>
      <c r="C49" s="11" t="n">
        <v>2</v>
      </c>
      <c r="D49" s="11" t="n">
        <v>15</v>
      </c>
      <c r="E49" s="11" t="n">
        <v>2</v>
      </c>
      <c r="F49" s="11" t="n">
        <v>13</v>
      </c>
      <c r="G49" s="27" t="n">
        <v>17</v>
      </c>
      <c r="H49" s="11" t="n">
        <v>1</v>
      </c>
      <c r="I49" s="11" t="n">
        <v>16</v>
      </c>
      <c r="J49" s="11" t="n">
        <v>2</v>
      </c>
      <c r="K49" s="11" t="n">
        <v>14</v>
      </c>
    </row>
    <row r="50">
      <c r="A50" s="25" t="inlineStr">
        <is>
          <t>Virginia</t>
        </is>
      </c>
      <c r="B50" s="11" t="n">
        <v>13</v>
      </c>
      <c r="C50" s="11" t="n">
        <v>2</v>
      </c>
      <c r="D50" s="11" t="n">
        <v>11</v>
      </c>
      <c r="E50" s="11" t="n">
        <v>3</v>
      </c>
      <c r="F50" s="11" t="n">
        <v>7</v>
      </c>
      <c r="G50" s="27" t="n">
        <v>14</v>
      </c>
      <c r="H50" s="11" t="n">
        <v>1</v>
      </c>
      <c r="I50" s="11" t="n">
        <v>13</v>
      </c>
      <c r="J50" s="11" t="n">
        <v>3</v>
      </c>
      <c r="K50" s="11" t="n">
        <v>10</v>
      </c>
    </row>
    <row r="51">
      <c r="A51" s="25" t="inlineStr">
        <is>
          <t>Washington</t>
        </is>
      </c>
      <c r="B51" s="11" t="n">
        <v>14</v>
      </c>
      <c r="C51" s="11" t="n">
        <v>2</v>
      </c>
      <c r="D51" s="11" t="n">
        <v>11</v>
      </c>
      <c r="E51" s="11" t="n">
        <v>4</v>
      </c>
      <c r="F51" s="11" t="n">
        <v>7</v>
      </c>
      <c r="G51" s="27" t="n">
        <v>14</v>
      </c>
      <c r="H51" s="11" t="n">
        <v>2</v>
      </c>
      <c r="I51" s="11" t="n">
        <v>12</v>
      </c>
      <c r="J51" s="11" t="n">
        <v>3</v>
      </c>
      <c r="K51" s="11" t="n">
        <v>8</v>
      </c>
    </row>
    <row r="52">
      <c r="A52" s="25" t="inlineStr">
        <is>
          <t>West Virginia</t>
        </is>
      </c>
      <c r="B52" s="11" t="n">
        <v>17</v>
      </c>
      <c r="C52" s="11" t="n">
        <v>2</v>
      </c>
      <c r="D52" s="11" t="n">
        <v>16</v>
      </c>
      <c r="E52" s="11" t="n">
        <v>8</v>
      </c>
      <c r="F52" s="11" t="n">
        <v>8</v>
      </c>
      <c r="G52" s="27" t="n">
        <v>18</v>
      </c>
      <c r="H52" s="11" t="n">
        <v>2</v>
      </c>
      <c r="I52" s="11" t="n">
        <v>17</v>
      </c>
      <c r="J52" s="11" t="n">
        <v>8</v>
      </c>
      <c r="K52" s="11" t="n">
        <v>9</v>
      </c>
    </row>
    <row r="53">
      <c r="A53" s="25" t="inlineStr">
        <is>
          <t>Wisconsin</t>
        </is>
      </c>
      <c r="B53" s="11" t="n">
        <v>14</v>
      </c>
      <c r="C53" s="11" t="n">
        <v>2</v>
      </c>
      <c r="D53" s="11" t="n">
        <v>13</v>
      </c>
      <c r="E53" s="11" t="n">
        <v>2</v>
      </c>
      <c r="F53" s="11" t="n">
        <v>11</v>
      </c>
      <c r="G53" s="27" t="n">
        <v>15</v>
      </c>
      <c r="H53" s="11" t="n">
        <v>1</v>
      </c>
      <c r="I53" s="11" t="n">
        <v>13</v>
      </c>
      <c r="J53" s="11" t="n">
        <v>2</v>
      </c>
      <c r="K53" s="11" t="n">
        <v>11</v>
      </c>
    </row>
    <row r="54">
      <c r="A54" s="25" t="inlineStr">
        <is>
          <t>Wyoming</t>
        </is>
      </c>
      <c r="B54" s="11" t="n">
        <v>16</v>
      </c>
      <c r="C54" s="11" t="n">
        <v>2</v>
      </c>
      <c r="D54" s="11" t="n">
        <v>14</v>
      </c>
      <c r="E54" s="11" t="n">
        <v>3</v>
      </c>
      <c r="F54" s="11" t="n">
        <v>11</v>
      </c>
      <c r="G54" s="27" t="n">
        <v>15</v>
      </c>
      <c r="H54" s="11" t="n">
        <v>1</v>
      </c>
      <c r="I54" s="11" t="n">
        <v>14</v>
      </c>
      <c r="J54" s="11" t="n">
        <v>3</v>
      </c>
      <c r="K54" s="11" t="n">
        <v>12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15</v>
      </c>
      <c r="C56" s="11" t="n">
        <v>3</v>
      </c>
      <c r="D56" s="11" t="n">
        <v>13</v>
      </c>
      <c r="E56" s="11" t="n">
        <v>1</v>
      </c>
      <c r="F56" s="11" t="n">
        <v>12</v>
      </c>
      <c r="G56" s="27" t="n">
        <v>15</v>
      </c>
      <c r="H56" s="11" t="n">
        <v>1</v>
      </c>
      <c r="I56" s="11" t="n">
        <v>14</v>
      </c>
      <c r="J56" s="11" t="inlineStr">
        <is>
          <t>#</t>
        </is>
      </c>
      <c r="K56" s="11" t="n">
        <v>14</v>
      </c>
    </row>
    <row r="57">
      <c r="A57" s="28" t="inlineStr">
        <is>
          <t>DoDEA¹</t>
        </is>
      </c>
      <c r="B57" s="15" t="n">
        <v>13</v>
      </c>
      <c r="C57" s="15" t="n">
        <v>5</v>
      </c>
      <c r="D57" s="15" t="n">
        <v>7</v>
      </c>
      <c r="E57" s="15" t="n">
        <v>2</v>
      </c>
      <c r="F57" s="15" t="n">
        <v>5</v>
      </c>
      <c r="G57" s="32" t="n">
        <v>14</v>
      </c>
      <c r="H57" s="15" t="n">
        <v>5</v>
      </c>
      <c r="I57" s="15" t="n">
        <v>9</v>
      </c>
      <c r="J57" s="15" t="n">
        <v>3</v>
      </c>
      <c r="K57" s="15" t="n">
        <v>6</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7.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2</v>
      </c>
      <c r="D4" s="11" t="n">
        <v>13</v>
      </c>
      <c r="E4" s="11" t="n">
        <v>3</v>
      </c>
      <c r="F4" s="11" t="n">
        <v>10</v>
      </c>
      <c r="G4" s="27" t="n">
        <v>15</v>
      </c>
      <c r="H4" s="11" t="n">
        <v>2</v>
      </c>
      <c r="I4" s="11" t="n">
        <v>13</v>
      </c>
      <c r="J4" s="11" t="n">
        <v>4</v>
      </c>
      <c r="K4" s="11" t="n">
        <v>9</v>
      </c>
    </row>
    <row r="5">
      <c r="A5" s="25" t="inlineStr">
        <is>
          <t>Alabama</t>
        </is>
      </c>
      <c r="B5" s="11" t="n">
        <v>12</v>
      </c>
      <c r="C5" s="11" t="n">
        <v>1</v>
      </c>
      <c r="D5" s="11" t="n">
        <v>11</v>
      </c>
      <c r="E5" s="11" t="n">
        <v>6</v>
      </c>
      <c r="F5" s="11" t="n">
        <v>5</v>
      </c>
      <c r="G5" s="27" t="n">
        <v>12</v>
      </c>
      <c r="H5" s="11" t="n">
        <v>2</v>
      </c>
      <c r="I5" s="11" t="n">
        <v>11</v>
      </c>
      <c r="J5" s="11" t="n">
        <v>6</v>
      </c>
      <c r="K5" s="11" t="n">
        <v>5</v>
      </c>
    </row>
    <row r="6">
      <c r="A6" s="25" t="inlineStr">
        <is>
          <t>Alaska</t>
        </is>
      </c>
      <c r="B6" s="11" t="n">
        <v>15</v>
      </c>
      <c r="C6" s="11" t="n">
        <v>1</v>
      </c>
      <c r="D6" s="11" t="n">
        <v>14</v>
      </c>
      <c r="E6" s="11" t="n">
        <v>3</v>
      </c>
      <c r="F6" s="11" t="n">
        <v>11</v>
      </c>
      <c r="G6" s="27" t="n">
        <v>15</v>
      </c>
      <c r="H6" s="11" t="n">
        <v>1</v>
      </c>
      <c r="I6" s="11" t="n">
        <v>14</v>
      </c>
      <c r="J6" s="11" t="n">
        <v>5</v>
      </c>
      <c r="K6" s="11" t="n">
        <v>9</v>
      </c>
    </row>
    <row r="7">
      <c r="A7" s="25" t="inlineStr">
        <is>
          <t>Arizona</t>
        </is>
      </c>
      <c r="B7" s="11" t="n">
        <v>13</v>
      </c>
      <c r="C7" s="11" t="n">
        <v>1</v>
      </c>
      <c r="D7" s="11" t="n">
        <v>12</v>
      </c>
      <c r="E7" s="11" t="n">
        <v>2</v>
      </c>
      <c r="F7" s="11" t="n">
        <v>9</v>
      </c>
      <c r="G7" s="27" t="n">
        <v>11</v>
      </c>
      <c r="H7" s="11" t="n">
        <v>1</v>
      </c>
      <c r="I7" s="11" t="n">
        <v>10</v>
      </c>
      <c r="J7" s="11" t="n">
        <v>3</v>
      </c>
      <c r="K7" s="11" t="n">
        <v>7</v>
      </c>
    </row>
    <row r="8">
      <c r="A8" s="25" t="inlineStr">
        <is>
          <t>Arkansas</t>
        </is>
      </c>
      <c r="B8" s="11" t="n">
        <v>14</v>
      </c>
      <c r="C8" s="11" t="n">
        <v>2</v>
      </c>
      <c r="D8" s="11" t="n">
        <v>13</v>
      </c>
      <c r="E8" s="11" t="n">
        <v>2</v>
      </c>
      <c r="F8" s="11" t="n">
        <v>10</v>
      </c>
      <c r="G8" s="27" t="n">
        <v>16</v>
      </c>
      <c r="H8" s="11" t="n">
        <v>2</v>
      </c>
      <c r="I8" s="11" t="n">
        <v>14</v>
      </c>
      <c r="J8" s="11" t="n">
        <v>3</v>
      </c>
      <c r="K8" s="11" t="n">
        <v>11</v>
      </c>
    </row>
    <row r="9">
      <c r="A9" s="25" t="inlineStr">
        <is>
          <t>California</t>
        </is>
      </c>
      <c r="B9" s="11" t="n">
        <v>10</v>
      </c>
      <c r="C9" s="11" t="n">
        <v>1</v>
      </c>
      <c r="D9" s="11" t="n">
        <v>9</v>
      </c>
      <c r="E9" s="11" t="n">
        <v>2</v>
      </c>
      <c r="F9" s="11" t="n">
        <v>6</v>
      </c>
      <c r="G9" s="27" t="n">
        <v>11</v>
      </c>
      <c r="H9" s="11" t="n">
        <v>1</v>
      </c>
      <c r="I9" s="11" t="n">
        <v>10</v>
      </c>
      <c r="J9" s="11" t="n">
        <v>5</v>
      </c>
      <c r="K9" s="11" t="n">
        <v>5</v>
      </c>
    </row>
    <row r="10">
      <c r="A10" s="25" t="inlineStr">
        <is>
          <t>Colorado</t>
        </is>
      </c>
      <c r="B10" s="11" t="n">
        <v>11</v>
      </c>
      <c r="C10" s="11" t="n">
        <v>1</v>
      </c>
      <c r="D10" s="11" t="n">
        <v>10</v>
      </c>
      <c r="E10" s="11" t="n">
        <v>2</v>
      </c>
      <c r="F10" s="11" t="n">
        <v>8</v>
      </c>
      <c r="G10" s="27" t="n">
        <v>12</v>
      </c>
      <c r="H10" s="11" t="n">
        <v>1</v>
      </c>
      <c r="I10" s="11" t="n">
        <v>11</v>
      </c>
      <c r="J10" s="11" t="n">
        <v>3</v>
      </c>
      <c r="K10" s="11" t="n">
        <v>7</v>
      </c>
    </row>
    <row r="11">
      <c r="A11" s="25" t="inlineStr">
        <is>
          <t>Connecticut</t>
        </is>
      </c>
      <c r="B11" s="11" t="n">
        <v>13</v>
      </c>
      <c r="C11" s="11" t="n">
        <v>1</v>
      </c>
      <c r="D11" s="11" t="n">
        <v>12</v>
      </c>
      <c r="E11" s="11" t="n">
        <v>2</v>
      </c>
      <c r="F11" s="11" t="n">
        <v>10</v>
      </c>
      <c r="G11" s="27" t="n">
        <v>15</v>
      </c>
      <c r="H11" s="11" t="n">
        <v>1</v>
      </c>
      <c r="I11" s="11" t="n">
        <v>14</v>
      </c>
      <c r="J11" s="11" t="n">
        <v>3</v>
      </c>
      <c r="K11" s="11" t="n">
        <v>10</v>
      </c>
    </row>
    <row r="12">
      <c r="A12" s="25" t="inlineStr">
        <is>
          <t>Delaware</t>
        </is>
      </c>
      <c r="B12" s="11" t="n">
        <v>17</v>
      </c>
      <c r="C12" s="11" t="n">
        <v>2</v>
      </c>
      <c r="D12" s="11" t="n">
        <v>15</v>
      </c>
      <c r="E12" s="11" t="n">
        <v>3</v>
      </c>
      <c r="F12" s="11" t="n">
        <v>12</v>
      </c>
      <c r="G12" s="27" t="n">
        <v>18</v>
      </c>
      <c r="H12" s="11" t="n">
        <v>1</v>
      </c>
      <c r="I12" s="11" t="n">
        <v>17</v>
      </c>
      <c r="J12" s="11" t="n">
        <v>4</v>
      </c>
      <c r="K12" s="11" t="n">
        <v>12</v>
      </c>
    </row>
    <row r="13">
      <c r="A13" s="25" t="inlineStr">
        <is>
          <t>Florida</t>
        </is>
      </c>
      <c r="B13" s="11" t="n">
        <v>17</v>
      </c>
      <c r="C13" s="11" t="n">
        <v>1</v>
      </c>
      <c r="D13" s="11" t="n">
        <v>16</v>
      </c>
      <c r="E13" s="11" t="n">
        <v>2</v>
      </c>
      <c r="F13" s="11" t="n">
        <v>14</v>
      </c>
      <c r="G13" s="27" t="n">
        <v>17</v>
      </c>
      <c r="H13" s="11" t="n">
        <v>2</v>
      </c>
      <c r="I13" s="11" t="n">
        <v>15</v>
      </c>
      <c r="J13" s="11" t="n">
        <v>2</v>
      </c>
      <c r="K13" s="11" t="n">
        <v>13</v>
      </c>
    </row>
    <row r="14">
      <c r="A14" s="25" t="inlineStr">
        <is>
          <t>Georgia</t>
        </is>
      </c>
      <c r="B14" s="11" t="n">
        <v>14</v>
      </c>
      <c r="C14" s="11" t="n">
        <v>4</v>
      </c>
      <c r="D14" s="11" t="n">
        <v>11</v>
      </c>
      <c r="E14" s="11" t="n">
        <v>3</v>
      </c>
      <c r="F14" s="11" t="n">
        <v>8</v>
      </c>
      <c r="G14" s="27" t="n">
        <v>14</v>
      </c>
      <c r="H14" s="11" t="n">
        <v>2</v>
      </c>
      <c r="I14" s="11" t="n">
        <v>12</v>
      </c>
      <c r="J14" s="11" t="n">
        <v>3</v>
      </c>
      <c r="K14" s="11" t="n">
        <v>9</v>
      </c>
    </row>
    <row r="15">
      <c r="A15" s="25" t="inlineStr">
        <is>
          <t>Hawaii</t>
        </is>
      </c>
      <c r="B15" s="11" t="n">
        <v>10</v>
      </c>
      <c r="C15" s="11" t="n">
        <v>1</v>
      </c>
      <c r="D15" s="11" t="n">
        <v>8</v>
      </c>
      <c r="E15" s="11" t="n">
        <v>1</v>
      </c>
      <c r="F15" s="11" t="n">
        <v>7</v>
      </c>
      <c r="G15" s="27" t="n">
        <v>10</v>
      </c>
      <c r="H15" s="11" t="n">
        <v>2</v>
      </c>
      <c r="I15" s="11" t="n">
        <v>8</v>
      </c>
      <c r="J15" s="11" t="n">
        <v>3</v>
      </c>
      <c r="K15" s="11" t="n">
        <v>5</v>
      </c>
    </row>
    <row r="16">
      <c r="A16" s="25" t="inlineStr">
        <is>
          <t>Idaho</t>
        </is>
      </c>
      <c r="B16" s="11" t="n">
        <v>11</v>
      </c>
      <c r="C16" s="11" t="n">
        <v>1</v>
      </c>
      <c r="D16" s="11" t="n">
        <v>10</v>
      </c>
      <c r="E16" s="11" t="n">
        <v>2</v>
      </c>
      <c r="F16" s="11" t="n">
        <v>8</v>
      </c>
      <c r="G16" s="27" t="n">
        <v>11</v>
      </c>
      <c r="H16" s="11" t="n">
        <v>1</v>
      </c>
      <c r="I16" s="11" t="n">
        <v>10</v>
      </c>
      <c r="J16" s="11" t="n">
        <v>3</v>
      </c>
      <c r="K16" s="11" t="n">
        <v>7</v>
      </c>
    </row>
    <row r="17">
      <c r="A17" s="25" t="inlineStr">
        <is>
          <t>Illinois</t>
        </is>
      </c>
      <c r="B17" s="11" t="n">
        <v>13</v>
      </c>
      <c r="C17" s="11" t="n">
        <v>1</v>
      </c>
      <c r="D17" s="11" t="n">
        <v>13</v>
      </c>
      <c r="E17" s="11" t="n">
        <v>3</v>
      </c>
      <c r="F17" s="11" t="n">
        <v>10</v>
      </c>
      <c r="G17" s="27" t="n">
        <v>15</v>
      </c>
      <c r="H17" s="11" t="n">
        <v>1</v>
      </c>
      <c r="I17" s="11" t="n">
        <v>14</v>
      </c>
      <c r="J17" s="11" t="n">
        <v>3</v>
      </c>
      <c r="K17" s="11" t="n">
        <v>10</v>
      </c>
    </row>
    <row r="18">
      <c r="A18" s="25" t="inlineStr">
        <is>
          <t>Indiana</t>
        </is>
      </c>
      <c r="B18" s="11" t="n">
        <v>17</v>
      </c>
      <c r="C18" s="11" t="n">
        <v>1</v>
      </c>
      <c r="D18" s="11" t="n">
        <v>16</v>
      </c>
      <c r="E18" s="11" t="n">
        <v>4</v>
      </c>
      <c r="F18" s="11" t="n">
        <v>12</v>
      </c>
      <c r="G18" s="27" t="n">
        <v>17</v>
      </c>
      <c r="H18" s="11" t="n">
        <v>1</v>
      </c>
      <c r="I18" s="11" t="n">
        <v>16</v>
      </c>
      <c r="J18" s="11" t="n">
        <v>3</v>
      </c>
      <c r="K18" s="11" t="n">
        <v>12</v>
      </c>
    </row>
    <row r="19">
      <c r="A19" s="25" t="inlineStr">
        <is>
          <t>Iowa</t>
        </is>
      </c>
      <c r="B19" s="11" t="n">
        <v>13</v>
      </c>
      <c r="C19" s="11" t="n">
        <v>1</v>
      </c>
      <c r="D19" s="11" t="n">
        <v>13</v>
      </c>
      <c r="E19" s="11" t="n">
        <v>2</v>
      </c>
      <c r="F19" s="11" t="n">
        <v>11</v>
      </c>
      <c r="G19" s="27" t="n">
        <v>15</v>
      </c>
      <c r="H19" s="11" t="n">
        <v>1</v>
      </c>
      <c r="I19" s="11" t="n">
        <v>14</v>
      </c>
      <c r="J19" s="11" t="n">
        <v>2</v>
      </c>
      <c r="K19" s="11" t="n">
        <v>12</v>
      </c>
    </row>
    <row r="20">
      <c r="A20" s="25" t="inlineStr">
        <is>
          <t>Kansas</t>
        </is>
      </c>
      <c r="B20" s="11" t="n">
        <v>15</v>
      </c>
      <c r="C20" s="11" t="n">
        <v>2</v>
      </c>
      <c r="D20" s="11" t="n">
        <v>13</v>
      </c>
      <c r="E20" s="11" t="n">
        <v>3</v>
      </c>
      <c r="F20" s="11" t="n">
        <v>11</v>
      </c>
      <c r="G20" s="27" t="n">
        <v>15</v>
      </c>
      <c r="H20" s="11" t="n">
        <v>2</v>
      </c>
      <c r="I20" s="11" t="n">
        <v>13</v>
      </c>
      <c r="J20" s="11" t="n">
        <v>5</v>
      </c>
      <c r="K20" s="11" t="n">
        <v>7</v>
      </c>
    </row>
    <row r="21">
      <c r="A21" s="25" t="inlineStr">
        <is>
          <t>Kentucky</t>
        </is>
      </c>
      <c r="B21" s="11" t="n">
        <v>16</v>
      </c>
      <c r="C21" s="11" t="n">
        <v>3</v>
      </c>
      <c r="D21" s="11" t="n">
        <v>12</v>
      </c>
      <c r="E21" s="11" t="n">
        <v>4</v>
      </c>
      <c r="F21" s="11" t="n">
        <v>8</v>
      </c>
      <c r="G21" s="27" t="n">
        <v>16</v>
      </c>
      <c r="H21" s="11" t="n">
        <v>3</v>
      </c>
      <c r="I21" s="11" t="n">
        <v>13</v>
      </c>
      <c r="J21" s="11" t="n">
        <v>5</v>
      </c>
      <c r="K21" s="11" t="n">
        <v>8</v>
      </c>
    </row>
    <row r="22">
      <c r="A22" s="25" t="inlineStr">
        <is>
          <t>Louisiana</t>
        </is>
      </c>
      <c r="B22" s="11" t="n">
        <v>21</v>
      </c>
      <c r="C22" s="11" t="n">
        <v>3</v>
      </c>
      <c r="D22" s="11" t="n">
        <v>18</v>
      </c>
      <c r="E22" s="11" t="n">
        <v>2</v>
      </c>
      <c r="F22" s="11" t="n">
        <v>16</v>
      </c>
      <c r="G22" s="27" t="n">
        <v>18</v>
      </c>
      <c r="H22" s="11" t="n">
        <v>2</v>
      </c>
      <c r="I22" s="11" t="n">
        <v>16</v>
      </c>
      <c r="J22" s="11" t="n">
        <v>2</v>
      </c>
      <c r="K22" s="11" t="n">
        <v>14</v>
      </c>
    </row>
    <row r="23">
      <c r="A23" s="25" t="inlineStr">
        <is>
          <t>Maine</t>
        </is>
      </c>
      <c r="B23" s="11" t="n">
        <v>19</v>
      </c>
      <c r="C23" s="11" t="n">
        <v>1</v>
      </c>
      <c r="D23" s="11" t="n">
        <v>18</v>
      </c>
      <c r="E23" s="11" t="n">
        <v>2</v>
      </c>
      <c r="F23" s="11" t="n">
        <v>16</v>
      </c>
      <c r="G23" s="27" t="n">
        <v>20</v>
      </c>
      <c r="H23" s="11" t="n">
        <v>1</v>
      </c>
      <c r="I23" s="11" t="n">
        <v>18</v>
      </c>
      <c r="J23" s="11" t="n">
        <v>4</v>
      </c>
      <c r="K23" s="11" t="n">
        <v>14</v>
      </c>
    </row>
    <row r="24">
      <c r="A24" s="25" t="inlineStr">
        <is>
          <t>Maryland</t>
        </is>
      </c>
      <c r="B24" s="11" t="n">
        <v>13</v>
      </c>
      <c r="C24" s="11" t="n">
        <v>2</v>
      </c>
      <c r="D24" s="11" t="n">
        <v>11</v>
      </c>
      <c r="E24" s="11" t="n">
        <v>2</v>
      </c>
      <c r="F24" s="11" t="n">
        <v>9</v>
      </c>
      <c r="G24" s="27" t="n">
        <v>13</v>
      </c>
      <c r="H24" s="11" t="n">
        <v>2</v>
      </c>
      <c r="I24" s="11" t="n">
        <v>11</v>
      </c>
      <c r="J24" s="11" t="n">
        <v>2</v>
      </c>
      <c r="K24" s="11" t="n">
        <v>9</v>
      </c>
    </row>
    <row r="25">
      <c r="A25" s="25" t="inlineStr">
        <is>
          <t>Massachusetts</t>
        </is>
      </c>
      <c r="B25" s="11" t="n">
        <v>20</v>
      </c>
      <c r="C25" s="11" t="n">
        <v>2</v>
      </c>
      <c r="D25" s="11" t="n">
        <v>17</v>
      </c>
      <c r="E25" s="11" t="n">
        <v>1</v>
      </c>
      <c r="F25" s="11" t="n">
        <v>16</v>
      </c>
      <c r="G25" s="27" t="n">
        <v>20</v>
      </c>
      <c r="H25" s="11" t="n">
        <v>2</v>
      </c>
      <c r="I25" s="11" t="n">
        <v>18</v>
      </c>
      <c r="J25" s="11" t="n">
        <v>3</v>
      </c>
      <c r="K25" s="11" t="n">
        <v>14</v>
      </c>
    </row>
    <row r="26">
      <c r="A26" s="25" t="inlineStr">
        <is>
          <t>Michigan</t>
        </is>
      </c>
      <c r="B26" s="11" t="n">
        <v>14</v>
      </c>
      <c r="C26" s="11" t="n">
        <v>2</v>
      </c>
      <c r="D26" s="11" t="n">
        <v>12</v>
      </c>
      <c r="E26" s="11" t="n">
        <v>4</v>
      </c>
      <c r="F26" s="11" t="n">
        <v>8</v>
      </c>
      <c r="G26" s="27" t="n">
        <v>12</v>
      </c>
      <c r="H26" s="11" t="n">
        <v>2</v>
      </c>
      <c r="I26" s="11" t="n">
        <v>10</v>
      </c>
      <c r="J26" s="11" t="n">
        <v>5</v>
      </c>
      <c r="K26" s="11" t="n">
        <v>5</v>
      </c>
    </row>
    <row r="27">
      <c r="A27" s="25" t="inlineStr">
        <is>
          <t>Minnesota</t>
        </is>
      </c>
      <c r="B27" s="11" t="n">
        <v>14</v>
      </c>
      <c r="C27" s="11" t="n">
        <v>2</v>
      </c>
      <c r="D27" s="11" t="n">
        <v>13</v>
      </c>
      <c r="E27" s="11" t="n">
        <v>6</v>
      </c>
      <c r="F27" s="11" t="n">
        <v>7</v>
      </c>
      <c r="G27" s="27" t="n">
        <v>14</v>
      </c>
      <c r="H27" s="11" t="n">
        <v>2</v>
      </c>
      <c r="I27" s="11" t="n">
        <v>12</v>
      </c>
      <c r="J27" s="11" t="n">
        <v>8</v>
      </c>
      <c r="K27" s="11" t="n">
        <v>4</v>
      </c>
    </row>
    <row r="28">
      <c r="A28" s="25" t="inlineStr">
        <is>
          <t>Mississippi</t>
        </is>
      </c>
      <c r="B28" s="11" t="n">
        <v>12</v>
      </c>
      <c r="C28" s="11" t="n">
        <v>1</v>
      </c>
      <c r="D28" s="11" t="n">
        <v>12</v>
      </c>
      <c r="E28" s="11" t="n">
        <v>4</v>
      </c>
      <c r="F28" s="11" t="n">
        <v>7</v>
      </c>
      <c r="G28" s="27" t="n">
        <v>14</v>
      </c>
      <c r="H28" s="11" t="n">
        <v>1</v>
      </c>
      <c r="I28" s="11" t="n">
        <v>13</v>
      </c>
      <c r="J28" s="11" t="n">
        <v>5</v>
      </c>
      <c r="K28" s="11" t="n">
        <v>8</v>
      </c>
    </row>
    <row r="29">
      <c r="A29" s="25" t="inlineStr">
        <is>
          <t>Missouri</t>
        </is>
      </c>
      <c r="B29" s="11" t="n">
        <v>14</v>
      </c>
      <c r="C29" s="11" t="n">
        <v>1</v>
      </c>
      <c r="D29" s="11" t="n">
        <v>13</v>
      </c>
      <c r="E29" s="11" t="n">
        <v>3</v>
      </c>
      <c r="F29" s="11" t="n">
        <v>10</v>
      </c>
      <c r="G29" s="27" t="n">
        <v>15</v>
      </c>
      <c r="H29" s="11" t="n">
        <v>1</v>
      </c>
      <c r="I29" s="11" t="n">
        <v>15</v>
      </c>
      <c r="J29" s="11" t="n">
        <v>6</v>
      </c>
      <c r="K29" s="11" t="n">
        <v>9</v>
      </c>
    </row>
    <row r="30">
      <c r="A30" s="25" t="inlineStr">
        <is>
          <t>Montana</t>
        </is>
      </c>
      <c r="B30" s="11" t="n">
        <v>12</v>
      </c>
      <c r="C30" s="11" t="n">
        <v>2</v>
      </c>
      <c r="D30" s="11" t="n">
        <v>10</v>
      </c>
      <c r="E30" s="11" t="n">
        <v>3</v>
      </c>
      <c r="F30" s="11" t="n">
        <v>7</v>
      </c>
      <c r="G30" s="27" t="n">
        <v>13</v>
      </c>
      <c r="H30" s="11" t="n">
        <v>1</v>
      </c>
      <c r="I30" s="11" t="n">
        <v>12</v>
      </c>
      <c r="J30" s="11" t="n">
        <v>4</v>
      </c>
      <c r="K30" s="11" t="n">
        <v>8</v>
      </c>
    </row>
    <row r="31">
      <c r="A31" s="25" t="inlineStr">
        <is>
          <t>Nebraska</t>
        </is>
      </c>
      <c r="B31" s="11" t="n">
        <v>17</v>
      </c>
      <c r="C31" s="11" t="n">
        <v>1</v>
      </c>
      <c r="D31" s="11" t="n">
        <v>16</v>
      </c>
      <c r="E31" s="11" t="n">
        <v>4</v>
      </c>
      <c r="F31" s="11" t="n">
        <v>12</v>
      </c>
      <c r="G31" s="27" t="n">
        <v>17</v>
      </c>
      <c r="H31" s="11" t="n">
        <v>2</v>
      </c>
      <c r="I31" s="11" t="n">
        <v>15</v>
      </c>
      <c r="J31" s="11" t="n">
        <v>5</v>
      </c>
      <c r="K31" s="11" t="n">
        <v>10</v>
      </c>
    </row>
    <row r="32">
      <c r="A32" s="25" t="inlineStr">
        <is>
          <t>Nevada</t>
        </is>
      </c>
      <c r="B32" s="11" t="n">
        <v>12</v>
      </c>
      <c r="C32" s="11" t="n">
        <v>2</v>
      </c>
      <c r="D32" s="11" t="n">
        <v>10</v>
      </c>
      <c r="E32" s="11" t="n">
        <v>3</v>
      </c>
      <c r="F32" s="11" t="n">
        <v>7</v>
      </c>
      <c r="G32" s="27" t="n">
        <v>12</v>
      </c>
      <c r="H32" s="11" t="n">
        <v>1</v>
      </c>
      <c r="I32" s="11" t="n">
        <v>11</v>
      </c>
      <c r="J32" s="11" t="n">
        <v>7</v>
      </c>
      <c r="K32" s="11" t="n">
        <v>4</v>
      </c>
    </row>
    <row r="33">
      <c r="A33" s="25" t="inlineStr">
        <is>
          <t>New Hampshire</t>
        </is>
      </c>
      <c r="B33" s="11" t="n">
        <v>18</v>
      </c>
      <c r="C33" s="11" t="n">
        <v>1</v>
      </c>
      <c r="D33" s="11" t="n">
        <v>17</v>
      </c>
      <c r="E33" s="11" t="n">
        <v>2</v>
      </c>
      <c r="F33" s="11" t="n">
        <v>15</v>
      </c>
      <c r="G33" s="27" t="n">
        <v>18</v>
      </c>
      <c r="H33" s="11" t="n">
        <v>1</v>
      </c>
      <c r="I33" s="11" t="n">
        <v>17</v>
      </c>
      <c r="J33" s="11" t="n">
        <v>4</v>
      </c>
      <c r="K33" s="11" t="n">
        <v>13</v>
      </c>
    </row>
    <row r="34">
      <c r="A34" s="25" t="inlineStr">
        <is>
          <t>New Jersey</t>
        </is>
      </c>
      <c r="B34" s="11" t="n">
        <v>18</v>
      </c>
      <c r="C34" s="11" t="n">
        <v>2</v>
      </c>
      <c r="D34" s="11" t="n">
        <v>16</v>
      </c>
      <c r="E34" s="11" t="n">
        <v>1</v>
      </c>
      <c r="F34" s="11" t="n">
        <v>15</v>
      </c>
      <c r="G34" s="27" t="n">
        <v>17</v>
      </c>
      <c r="H34" s="11" t="n">
        <v>1</v>
      </c>
      <c r="I34" s="11" t="n">
        <v>16</v>
      </c>
      <c r="J34" s="11" t="n">
        <v>2</v>
      </c>
      <c r="K34" s="11" t="n">
        <v>14</v>
      </c>
    </row>
    <row r="35">
      <c r="A35" s="25" t="inlineStr">
        <is>
          <t>New Mexico</t>
        </is>
      </c>
      <c r="B35" s="11" t="n">
        <v>15</v>
      </c>
      <c r="C35" s="11" t="n">
        <v>1</v>
      </c>
      <c r="D35" s="11" t="n">
        <v>14</v>
      </c>
      <c r="E35" s="11" t="n">
        <v>4</v>
      </c>
      <c r="F35" s="11" t="n">
        <v>10</v>
      </c>
      <c r="G35" s="27" t="n">
        <v>16</v>
      </c>
      <c r="H35" s="11" t="n">
        <v>1</v>
      </c>
      <c r="I35" s="11" t="n">
        <v>14</v>
      </c>
      <c r="J35" s="11" t="n">
        <v>4</v>
      </c>
      <c r="K35" s="11" t="n">
        <v>10</v>
      </c>
    </row>
    <row r="36">
      <c r="A36" s="25" t="inlineStr">
        <is>
          <t>New York</t>
        </is>
      </c>
      <c r="B36" s="11" t="n">
        <v>18</v>
      </c>
      <c r="C36" s="11" t="n">
        <v>1</v>
      </c>
      <c r="D36" s="11" t="n">
        <v>17</v>
      </c>
      <c r="E36" s="11" t="inlineStr">
        <is>
          <t>#</t>
        </is>
      </c>
      <c r="F36" s="11" t="n">
        <v>17</v>
      </c>
      <c r="G36" s="27" t="n">
        <v>17</v>
      </c>
      <c r="H36" s="11" t="n">
        <v>1</v>
      </c>
      <c r="I36" s="11" t="n">
        <v>15</v>
      </c>
      <c r="J36" s="11" t="n">
        <v>2</v>
      </c>
      <c r="K36" s="11" t="n">
        <v>13</v>
      </c>
    </row>
    <row r="37">
      <c r="A37" s="25" t="inlineStr">
        <is>
          <t>North Carolina</t>
        </is>
      </c>
      <c r="B37" s="11" t="n">
        <v>13</v>
      </c>
      <c r="C37" s="11" t="n">
        <v>1</v>
      </c>
      <c r="D37" s="11" t="n">
        <v>12</v>
      </c>
      <c r="E37" s="11" t="n">
        <v>3</v>
      </c>
      <c r="F37" s="11" t="n">
        <v>10</v>
      </c>
      <c r="G37" s="27" t="n">
        <v>15</v>
      </c>
      <c r="H37" s="11" t="n">
        <v>1</v>
      </c>
      <c r="I37" s="11" t="n">
        <v>14</v>
      </c>
      <c r="J37" s="11" t="n">
        <v>5</v>
      </c>
      <c r="K37" s="11" t="n">
        <v>9</v>
      </c>
    </row>
    <row r="38">
      <c r="A38" s="25" t="inlineStr">
        <is>
          <t>North Dakota</t>
        </is>
      </c>
      <c r="B38" s="11" t="n">
        <v>13</v>
      </c>
      <c r="C38" s="11" t="n">
        <v>1</v>
      </c>
      <c r="D38" s="11" t="n">
        <v>12</v>
      </c>
      <c r="E38" s="11" t="n">
        <v>3</v>
      </c>
      <c r="F38" s="11" t="n">
        <v>9</v>
      </c>
      <c r="G38" s="27" t="n">
        <v>14</v>
      </c>
      <c r="H38" s="11" t="n">
        <v>1</v>
      </c>
      <c r="I38" s="11" t="n">
        <v>12</v>
      </c>
      <c r="J38" s="11" t="n">
        <v>5</v>
      </c>
      <c r="K38" s="11" t="n">
        <v>7</v>
      </c>
    </row>
    <row r="39">
      <c r="A39" s="25" t="inlineStr">
        <is>
          <t>Ohio</t>
        </is>
      </c>
      <c r="B39" s="11" t="n">
        <v>16</v>
      </c>
      <c r="C39" s="11" t="n">
        <v>2</v>
      </c>
      <c r="D39" s="11" t="n">
        <v>14</v>
      </c>
      <c r="E39" s="11" t="n">
        <v>2</v>
      </c>
      <c r="F39" s="11" t="n">
        <v>13</v>
      </c>
      <c r="G39" s="27" t="n">
        <v>16</v>
      </c>
      <c r="H39" s="11" t="n">
        <v>2</v>
      </c>
      <c r="I39" s="11" t="n">
        <v>14</v>
      </c>
      <c r="J39" s="11" t="n">
        <v>2</v>
      </c>
      <c r="K39" s="11" t="n">
        <v>12</v>
      </c>
    </row>
    <row r="40">
      <c r="A40" s="25" t="inlineStr">
        <is>
          <t>Oklahoma</t>
        </is>
      </c>
      <c r="B40" s="11" t="n">
        <v>18</v>
      </c>
      <c r="C40" s="11" t="n">
        <v>2</v>
      </c>
      <c r="D40" s="11" t="n">
        <v>16</v>
      </c>
      <c r="E40" s="11" t="n">
        <v>5</v>
      </c>
      <c r="F40" s="11" t="n">
        <v>12</v>
      </c>
      <c r="G40" s="27" t="n">
        <v>18</v>
      </c>
      <c r="H40" s="11" t="n">
        <v>2</v>
      </c>
      <c r="I40" s="11" t="n">
        <v>16</v>
      </c>
      <c r="J40" s="11" t="n">
        <v>5</v>
      </c>
      <c r="K40" s="11" t="n">
        <v>11</v>
      </c>
    </row>
    <row r="41">
      <c r="A41" s="25" t="inlineStr">
        <is>
          <t>Oregon</t>
        </is>
      </c>
      <c r="B41" s="11" t="n">
        <v>14</v>
      </c>
      <c r="C41" s="11" t="n">
        <v>2</v>
      </c>
      <c r="D41" s="11" t="n">
        <v>12</v>
      </c>
      <c r="E41" s="11" t="n">
        <v>4</v>
      </c>
      <c r="F41" s="11" t="n">
        <v>8</v>
      </c>
      <c r="G41" s="27" t="n">
        <v>14</v>
      </c>
      <c r="H41" s="11" t="n">
        <v>1</v>
      </c>
      <c r="I41" s="11" t="n">
        <v>13</v>
      </c>
      <c r="J41" s="11" t="n">
        <v>6</v>
      </c>
      <c r="K41" s="11" t="n">
        <v>7</v>
      </c>
    </row>
    <row r="42">
      <c r="A42" s="25" t="inlineStr">
        <is>
          <t>Pennsylvania</t>
        </is>
      </c>
      <c r="B42" s="11" t="n">
        <v>19</v>
      </c>
      <c r="C42" s="11" t="n">
        <v>1</v>
      </c>
      <c r="D42" s="11" t="n">
        <v>17</v>
      </c>
      <c r="E42" s="11" t="n">
        <v>4</v>
      </c>
      <c r="F42" s="11" t="n">
        <v>13</v>
      </c>
      <c r="G42" s="27" t="n">
        <v>17</v>
      </c>
      <c r="H42" s="11" t="n">
        <v>2</v>
      </c>
      <c r="I42" s="11" t="n">
        <v>15</v>
      </c>
      <c r="J42" s="11" t="n">
        <v>5</v>
      </c>
      <c r="K42" s="11" t="n">
        <v>10</v>
      </c>
    </row>
    <row r="43">
      <c r="A43" s="25" t="inlineStr">
        <is>
          <t>Rhode Island</t>
        </is>
      </c>
      <c r="B43" s="11" t="n">
        <v>14</v>
      </c>
      <c r="C43" s="11" t="n">
        <v>1</v>
      </c>
      <c r="D43" s="11" t="n">
        <v>13</v>
      </c>
      <c r="E43" s="11" t="n">
        <v>1</v>
      </c>
      <c r="F43" s="11" t="n">
        <v>12</v>
      </c>
      <c r="G43" s="27" t="n">
        <v>14</v>
      </c>
      <c r="H43" s="11" t="n">
        <v>1</v>
      </c>
      <c r="I43" s="11" t="n">
        <v>13</v>
      </c>
      <c r="J43" s="11" t="n">
        <v>1</v>
      </c>
      <c r="K43" s="11" t="n">
        <v>12</v>
      </c>
    </row>
    <row r="44">
      <c r="A44" s="25" t="inlineStr">
        <is>
          <t>South Carolina</t>
        </is>
      </c>
      <c r="B44" s="11" t="n">
        <v>14</v>
      </c>
      <c r="C44" s="11" t="n">
        <v>1</v>
      </c>
      <c r="D44" s="11" t="n">
        <v>13</v>
      </c>
      <c r="E44" s="11" t="n">
        <v>4</v>
      </c>
      <c r="F44" s="11" t="n">
        <v>9</v>
      </c>
      <c r="G44" s="27" t="n">
        <v>15</v>
      </c>
      <c r="H44" s="11" t="n">
        <v>1</v>
      </c>
      <c r="I44" s="11" t="n">
        <v>14</v>
      </c>
      <c r="J44" s="11" t="n">
        <v>8</v>
      </c>
      <c r="K44" s="11" t="n">
        <v>6</v>
      </c>
    </row>
    <row r="45">
      <c r="A45" s="25" t="inlineStr">
        <is>
          <t>South Dakota</t>
        </is>
      </c>
      <c r="B45" s="11" t="n">
        <v>16</v>
      </c>
      <c r="C45" s="11" t="n">
        <v>2</v>
      </c>
      <c r="D45" s="11" t="n">
        <v>14</v>
      </c>
      <c r="E45" s="11" t="n">
        <v>6</v>
      </c>
      <c r="F45" s="11" t="n">
        <v>8</v>
      </c>
      <c r="G45" s="27" t="n">
        <v>17</v>
      </c>
      <c r="H45" s="11" t="n">
        <v>2</v>
      </c>
      <c r="I45" s="11" t="n">
        <v>15</v>
      </c>
      <c r="J45" s="11" t="n">
        <v>9</v>
      </c>
      <c r="K45" s="11" t="n">
        <v>5</v>
      </c>
    </row>
    <row r="46">
      <c r="A46" s="25" t="inlineStr">
        <is>
          <t>Tennessee</t>
        </is>
      </c>
      <c r="B46" s="11" t="n">
        <v>15</v>
      </c>
      <c r="C46" s="11" t="n">
        <v>2</v>
      </c>
      <c r="D46" s="11" t="n">
        <v>13</v>
      </c>
      <c r="E46" s="11" t="n">
        <v>3</v>
      </c>
      <c r="F46" s="11" t="n">
        <v>10</v>
      </c>
      <c r="G46" s="27" t="n">
        <v>13</v>
      </c>
      <c r="H46" s="11" t="n">
        <v>2</v>
      </c>
      <c r="I46" s="11" t="n">
        <v>11</v>
      </c>
      <c r="J46" s="11" t="n">
        <v>4</v>
      </c>
      <c r="K46" s="11" t="n">
        <v>8</v>
      </c>
    </row>
    <row r="47">
      <c r="A47" s="25" t="inlineStr">
        <is>
          <t>Texas</t>
        </is>
      </c>
      <c r="B47" s="11" t="n">
        <v>14</v>
      </c>
      <c r="C47" s="11" t="n">
        <v>3</v>
      </c>
      <c r="D47" s="11" t="n">
        <v>11</v>
      </c>
      <c r="E47" s="11" t="n">
        <v>2</v>
      </c>
      <c r="F47" s="11" t="n">
        <v>9</v>
      </c>
      <c r="G47" s="27" t="n">
        <v>15</v>
      </c>
      <c r="H47" s="11" t="n">
        <v>2</v>
      </c>
      <c r="I47" s="11" t="n">
        <v>12</v>
      </c>
      <c r="J47" s="11" t="n">
        <v>3</v>
      </c>
      <c r="K47" s="11" t="n">
        <v>10</v>
      </c>
    </row>
    <row r="48">
      <c r="A48" s="25" t="inlineStr">
        <is>
          <t>Utah</t>
        </is>
      </c>
      <c r="B48" s="11" t="n">
        <v>12</v>
      </c>
      <c r="C48" s="11" t="n">
        <v>1</v>
      </c>
      <c r="D48" s="11" t="n">
        <v>11</v>
      </c>
      <c r="E48" s="11" t="n">
        <v>4</v>
      </c>
      <c r="F48" s="11" t="n">
        <v>7</v>
      </c>
      <c r="G48" s="27" t="n">
        <v>14</v>
      </c>
      <c r="H48" s="11" t="n">
        <v>1</v>
      </c>
      <c r="I48" s="11" t="n">
        <v>13</v>
      </c>
      <c r="J48" s="11" t="n">
        <v>6</v>
      </c>
      <c r="K48" s="11" t="n">
        <v>7</v>
      </c>
    </row>
    <row r="49">
      <c r="A49" s="25" t="inlineStr">
        <is>
          <t>Vermont</t>
        </is>
      </c>
      <c r="B49" s="11" t="n">
        <v>18</v>
      </c>
      <c r="C49" s="11" t="n">
        <v>2</v>
      </c>
      <c r="D49" s="11" t="n">
        <v>16</v>
      </c>
      <c r="E49" s="11" t="n">
        <v>2</v>
      </c>
      <c r="F49" s="11" t="n">
        <v>14</v>
      </c>
      <c r="G49" s="27" t="n">
        <v>18</v>
      </c>
      <c r="H49" s="11" t="n">
        <v>1</v>
      </c>
      <c r="I49" s="11" t="n">
        <v>16</v>
      </c>
      <c r="J49" s="11" t="n">
        <v>4</v>
      </c>
      <c r="K49" s="11" t="n">
        <v>12</v>
      </c>
    </row>
    <row r="50">
      <c r="A50" s="25" t="inlineStr">
        <is>
          <t>Virginia</t>
        </is>
      </c>
      <c r="B50" s="11" t="n">
        <v>13</v>
      </c>
      <c r="C50" s="11" t="n">
        <v>1</v>
      </c>
      <c r="D50" s="11" t="n">
        <v>12</v>
      </c>
      <c r="E50" s="11" t="n">
        <v>3</v>
      </c>
      <c r="F50" s="11" t="n">
        <v>9</v>
      </c>
      <c r="G50" s="27" t="n">
        <v>13</v>
      </c>
      <c r="H50" s="11" t="n">
        <v>1</v>
      </c>
      <c r="I50" s="11" t="n">
        <v>12</v>
      </c>
      <c r="J50" s="11" t="n">
        <v>3</v>
      </c>
      <c r="K50" s="11" t="n">
        <v>9</v>
      </c>
    </row>
    <row r="51">
      <c r="A51" s="25" t="inlineStr">
        <is>
          <t>Washington</t>
        </is>
      </c>
      <c r="B51" s="11" t="n">
        <v>13</v>
      </c>
      <c r="C51" s="11" t="n">
        <v>1</v>
      </c>
      <c r="D51" s="11" t="n">
        <v>12</v>
      </c>
      <c r="E51" s="11" t="n">
        <v>4</v>
      </c>
      <c r="F51" s="11" t="n">
        <v>8</v>
      </c>
      <c r="G51" s="27" t="n">
        <v>13</v>
      </c>
      <c r="H51" s="11" t="n">
        <v>1</v>
      </c>
      <c r="I51" s="11" t="n">
        <v>12</v>
      </c>
      <c r="J51" s="11" t="n">
        <v>4</v>
      </c>
      <c r="K51" s="11" t="n">
        <v>8</v>
      </c>
    </row>
    <row r="52">
      <c r="A52" s="25" t="inlineStr">
        <is>
          <t>West Virginia</t>
        </is>
      </c>
      <c r="B52" s="11" t="n">
        <v>20</v>
      </c>
      <c r="C52" s="11" t="n">
        <v>2</v>
      </c>
      <c r="D52" s="11" t="n">
        <v>18</v>
      </c>
      <c r="E52" s="11" t="n">
        <v>7</v>
      </c>
      <c r="F52" s="11" t="n">
        <v>11</v>
      </c>
      <c r="G52" s="27" t="n">
        <v>21</v>
      </c>
      <c r="H52" s="11" t="n">
        <v>1</v>
      </c>
      <c r="I52" s="11" t="n">
        <v>20</v>
      </c>
      <c r="J52" s="11" t="n">
        <v>12</v>
      </c>
      <c r="K52" s="11" t="n">
        <v>8</v>
      </c>
    </row>
    <row r="53">
      <c r="A53" s="25" t="inlineStr">
        <is>
          <t>Wisconsin</t>
        </is>
      </c>
      <c r="B53" s="11" t="n">
        <v>13</v>
      </c>
      <c r="C53" s="11" t="n">
        <v>1</v>
      </c>
      <c r="D53" s="11" t="n">
        <v>11</v>
      </c>
      <c r="E53" s="11" t="n">
        <v>3</v>
      </c>
      <c r="F53" s="11" t="n">
        <v>9</v>
      </c>
      <c r="G53" s="27" t="n">
        <v>15</v>
      </c>
      <c r="H53" s="11" t="n">
        <v>1</v>
      </c>
      <c r="I53" s="11" t="n">
        <v>14</v>
      </c>
      <c r="J53" s="11" t="n">
        <v>4</v>
      </c>
      <c r="K53" s="11" t="n">
        <v>9</v>
      </c>
    </row>
    <row r="54">
      <c r="A54" s="25" t="inlineStr">
        <is>
          <t>Wyoming</t>
        </is>
      </c>
      <c r="B54" s="11" t="n">
        <v>15</v>
      </c>
      <c r="C54" s="11" t="n">
        <v>1</v>
      </c>
      <c r="D54" s="11" t="n">
        <v>14</v>
      </c>
      <c r="E54" s="11" t="n">
        <v>3</v>
      </c>
      <c r="F54" s="11" t="n">
        <v>12</v>
      </c>
      <c r="G54" s="27" t="n">
        <v>15</v>
      </c>
      <c r="H54" s="11" t="n">
        <v>1</v>
      </c>
      <c r="I54" s="11" t="n">
        <v>14</v>
      </c>
      <c r="J54" s="11" t="n">
        <v>3</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14</v>
      </c>
      <c r="C56" s="11" t="n">
        <v>1</v>
      </c>
      <c r="D56" s="11" t="n">
        <v>13</v>
      </c>
      <c r="E56" s="11" t="inlineStr">
        <is>
          <t>#</t>
        </is>
      </c>
      <c r="F56" s="11" t="n">
        <v>12</v>
      </c>
      <c r="G56" s="27" t="n">
        <v>16</v>
      </c>
      <c r="H56" s="11" t="n">
        <v>2</v>
      </c>
      <c r="I56" s="11" t="n">
        <v>14</v>
      </c>
      <c r="J56" s="11" t="n">
        <v>2</v>
      </c>
      <c r="K56" s="11" t="n">
        <v>12</v>
      </c>
    </row>
    <row r="57">
      <c r="A57" s="28" t="inlineStr">
        <is>
          <t>DoDEA¹</t>
        </is>
      </c>
      <c r="B57" s="15" t="n">
        <v>14</v>
      </c>
      <c r="C57" s="15" t="n">
        <v>2</v>
      </c>
      <c r="D57" s="15" t="n">
        <v>13</v>
      </c>
      <c r="E57" s="15" t="n">
        <v>3</v>
      </c>
      <c r="F57" s="15" t="n">
        <v>9</v>
      </c>
      <c r="G57" s="32" t="n">
        <v>13</v>
      </c>
      <c r="H57" s="15" t="n">
        <v>1</v>
      </c>
      <c r="I57" s="15" t="n">
        <v>12</v>
      </c>
      <c r="J57" s="15" t="n">
        <v>3</v>
      </c>
      <c r="K57" s="15" t="n">
        <v>9</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38.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A-22. Percentage of fourth-grade public school students identified as students with disabilities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16</v>
      </c>
      <c r="C4" s="11" t="n">
        <v>2</v>
      </c>
      <c r="D4" s="11" t="n">
        <v>14</v>
      </c>
      <c r="E4" s="11" t="n">
        <v>3</v>
      </c>
      <c r="F4" s="11" t="n">
        <v>11</v>
      </c>
      <c r="G4" s="27" t="n">
        <v>16</v>
      </c>
      <c r="H4" s="11" t="n">
        <v>2</v>
      </c>
      <c r="I4" s="11" t="n">
        <v>15</v>
      </c>
      <c r="J4" s="11" t="n">
        <v>4</v>
      </c>
      <c r="K4" s="11" t="n">
        <v>11</v>
      </c>
    </row>
    <row r="5">
      <c r="A5" s="25" t="inlineStr">
        <is>
          <t>Alabama</t>
        </is>
      </c>
      <c r="B5" s="11" t="n">
        <v>15</v>
      </c>
      <c r="C5" s="11" t="n">
        <v>1</v>
      </c>
      <c r="D5" s="11" t="n">
        <v>14</v>
      </c>
      <c r="E5" s="11" t="n">
        <v>5</v>
      </c>
      <c r="F5" s="11" t="n">
        <v>9</v>
      </c>
      <c r="G5" s="27" t="n">
        <v>13</v>
      </c>
      <c r="H5" s="11" t="n">
        <v>1</v>
      </c>
      <c r="I5" s="11" t="n">
        <v>13</v>
      </c>
      <c r="J5" s="11" t="n">
        <v>4</v>
      </c>
      <c r="K5" s="11" t="n">
        <v>9</v>
      </c>
    </row>
    <row r="6">
      <c r="A6" s="25" t="inlineStr">
        <is>
          <t>Alaska</t>
        </is>
      </c>
      <c r="B6" s="11" t="n">
        <v>16</v>
      </c>
      <c r="C6" s="11" t="n">
        <v>1</v>
      </c>
      <c r="D6" s="11" t="n">
        <v>15</v>
      </c>
      <c r="E6" s="11" t="n">
        <v>4</v>
      </c>
      <c r="F6" s="11" t="n">
        <v>12</v>
      </c>
      <c r="G6" s="27" t="n">
        <v>17</v>
      </c>
      <c r="H6" s="11" t="n">
        <v>1</v>
      </c>
      <c r="I6" s="11" t="n">
        <v>17</v>
      </c>
      <c r="J6" s="11" t="n">
        <v>3</v>
      </c>
      <c r="K6" s="11" t="n">
        <v>13</v>
      </c>
    </row>
    <row r="7">
      <c r="A7" s="25" t="inlineStr">
        <is>
          <t>Arizona</t>
        </is>
      </c>
      <c r="B7" s="11" t="n">
        <v>13</v>
      </c>
      <c r="C7" s="11" t="n">
        <v>1</v>
      </c>
      <c r="D7" s="11" t="n">
        <v>12</v>
      </c>
      <c r="E7" s="11" t="n">
        <v>4</v>
      </c>
      <c r="F7" s="11" t="n">
        <v>9</v>
      </c>
      <c r="G7" s="27" t="n">
        <v>14</v>
      </c>
      <c r="H7" s="11" t="n">
        <v>1</v>
      </c>
      <c r="I7" s="11" t="n">
        <v>13</v>
      </c>
      <c r="J7" s="11" t="n">
        <v>4</v>
      </c>
      <c r="K7" s="11" t="n">
        <v>9</v>
      </c>
    </row>
    <row r="8">
      <c r="A8" s="25" t="inlineStr">
        <is>
          <t>Arkansas</t>
        </is>
      </c>
      <c r="B8" s="11" t="n">
        <v>18</v>
      </c>
      <c r="C8" s="11" t="n">
        <v>2</v>
      </c>
      <c r="D8" s="11" t="n">
        <v>16</v>
      </c>
      <c r="E8" s="11" t="n">
        <v>3</v>
      </c>
      <c r="F8" s="11" t="n">
        <v>13</v>
      </c>
      <c r="G8" s="27" t="n">
        <v>20</v>
      </c>
      <c r="H8" s="11" t="n">
        <v>1</v>
      </c>
      <c r="I8" s="11" t="n">
        <v>18</v>
      </c>
      <c r="J8" s="11" t="n">
        <v>3</v>
      </c>
      <c r="K8" s="11" t="n">
        <v>16</v>
      </c>
    </row>
    <row r="9">
      <c r="A9" s="25" t="inlineStr">
        <is>
          <t>California</t>
        </is>
      </c>
      <c r="B9" s="11" t="n">
        <v>13</v>
      </c>
      <c r="C9" s="11" t="n">
        <v>2</v>
      </c>
      <c r="D9" s="11" t="n">
        <v>11</v>
      </c>
      <c r="E9" s="11" t="n">
        <v>5</v>
      </c>
      <c r="F9" s="11" t="n">
        <v>6</v>
      </c>
      <c r="G9" s="27" t="n">
        <v>12</v>
      </c>
      <c r="H9" s="11" t="n">
        <v>2</v>
      </c>
      <c r="I9" s="11" t="n">
        <v>10</v>
      </c>
      <c r="J9" s="11" t="n">
        <v>4</v>
      </c>
      <c r="K9" s="11" t="n">
        <v>6</v>
      </c>
    </row>
    <row r="10">
      <c r="A10" s="25" t="inlineStr">
        <is>
          <t>Colorado</t>
        </is>
      </c>
      <c r="B10" s="11" t="n">
        <v>13</v>
      </c>
      <c r="C10" s="11" t="n">
        <v>1</v>
      </c>
      <c r="D10" s="11" t="n">
        <v>12</v>
      </c>
      <c r="E10" s="11" t="n">
        <v>3</v>
      </c>
      <c r="F10" s="11" t="n">
        <v>9</v>
      </c>
      <c r="G10" s="27" t="n">
        <v>14</v>
      </c>
      <c r="H10" s="11" t="n">
        <v>2</v>
      </c>
      <c r="I10" s="11" t="n">
        <v>12</v>
      </c>
      <c r="J10" s="11" t="n">
        <v>4</v>
      </c>
      <c r="K10" s="11" t="n">
        <v>8</v>
      </c>
    </row>
    <row r="11">
      <c r="A11" s="25" t="inlineStr">
        <is>
          <t>Connecticut</t>
        </is>
      </c>
      <c r="B11" s="11" t="n">
        <v>15</v>
      </c>
      <c r="C11" s="11" t="n">
        <v>1</v>
      </c>
      <c r="D11" s="11" t="n">
        <v>14</v>
      </c>
      <c r="E11" s="11" t="n">
        <v>3</v>
      </c>
      <c r="F11" s="11" t="n">
        <v>11</v>
      </c>
      <c r="G11" s="27" t="n">
        <v>17</v>
      </c>
      <c r="H11" s="11" t="n">
        <v>1</v>
      </c>
      <c r="I11" s="11" t="n">
        <v>16</v>
      </c>
      <c r="J11" s="11" t="n">
        <v>3</v>
      </c>
      <c r="K11" s="11" t="n">
        <v>13</v>
      </c>
    </row>
    <row r="12">
      <c r="A12" s="25" t="inlineStr">
        <is>
          <t>Delaware</t>
        </is>
      </c>
      <c r="B12" s="11" t="n">
        <v>18</v>
      </c>
      <c r="C12" s="11" t="n">
        <v>1</v>
      </c>
      <c r="D12" s="11" t="n">
        <v>17</v>
      </c>
      <c r="E12" s="11" t="n">
        <v>2</v>
      </c>
      <c r="F12" s="11" t="n">
        <v>14</v>
      </c>
      <c r="G12" s="27" t="n">
        <v>19</v>
      </c>
      <c r="H12" s="11" t="n">
        <v>1</v>
      </c>
      <c r="I12" s="11" t="n">
        <v>18</v>
      </c>
      <c r="J12" s="11" t="n">
        <v>4</v>
      </c>
      <c r="K12" s="11" t="n">
        <v>13</v>
      </c>
    </row>
    <row r="13">
      <c r="A13" s="25" t="inlineStr">
        <is>
          <t>Florida</t>
        </is>
      </c>
      <c r="B13" s="11" t="n">
        <v>21</v>
      </c>
      <c r="C13" s="11" t="n">
        <v>2</v>
      </c>
      <c r="D13" s="11" t="n">
        <v>19</v>
      </c>
      <c r="E13" s="11" t="n">
        <v>2</v>
      </c>
      <c r="F13" s="11" t="n">
        <v>17</v>
      </c>
      <c r="G13" s="27" t="n">
        <v>19</v>
      </c>
      <c r="H13" s="11" t="n">
        <v>1</v>
      </c>
      <c r="I13" s="11" t="n">
        <v>18</v>
      </c>
      <c r="J13" s="11" t="n">
        <v>3</v>
      </c>
      <c r="K13" s="11" t="n">
        <v>16</v>
      </c>
    </row>
    <row r="14">
      <c r="A14" s="25" t="inlineStr">
        <is>
          <t>Georgia</t>
        </is>
      </c>
      <c r="B14" s="11" t="n">
        <v>15</v>
      </c>
      <c r="C14" s="11" t="n">
        <v>2</v>
      </c>
      <c r="D14" s="11" t="n">
        <v>13</v>
      </c>
      <c r="E14" s="11" t="n">
        <v>2</v>
      </c>
      <c r="F14" s="11" t="n">
        <v>11</v>
      </c>
      <c r="G14" s="27" t="n">
        <v>15</v>
      </c>
      <c r="H14" s="11" t="n">
        <v>1</v>
      </c>
      <c r="I14" s="11" t="n">
        <v>13</v>
      </c>
      <c r="J14" s="11" t="n">
        <v>2</v>
      </c>
      <c r="K14" s="11" t="n">
        <v>11</v>
      </c>
    </row>
    <row r="15">
      <c r="A15" s="25" t="inlineStr">
        <is>
          <t>Hawaii</t>
        </is>
      </c>
      <c r="B15" s="11" t="n">
        <v>11</v>
      </c>
      <c r="C15" s="11" t="n">
        <v>1</v>
      </c>
      <c r="D15" s="11" t="n">
        <v>10</v>
      </c>
      <c r="E15" s="11" t="n">
        <v>5</v>
      </c>
      <c r="F15" s="11" t="n">
        <v>5</v>
      </c>
      <c r="G15" s="27" t="n">
        <v>11</v>
      </c>
      <c r="H15" s="11" t="n">
        <v>1</v>
      </c>
      <c r="I15" s="11" t="n">
        <v>10</v>
      </c>
      <c r="J15" s="11" t="n">
        <v>5</v>
      </c>
      <c r="K15" s="11" t="n">
        <v>5</v>
      </c>
    </row>
    <row r="16">
      <c r="A16" s="25" t="inlineStr">
        <is>
          <t>Idaho</t>
        </is>
      </c>
      <c r="B16" s="11" t="n">
        <v>12</v>
      </c>
      <c r="C16" s="11" t="n">
        <v>1</v>
      </c>
      <c r="D16" s="11" t="n">
        <v>11</v>
      </c>
      <c r="E16" s="11" t="n">
        <v>2</v>
      </c>
      <c r="F16" s="11" t="n">
        <v>8</v>
      </c>
      <c r="G16" s="27" t="n">
        <v>15</v>
      </c>
      <c r="H16" s="11" t="n">
        <v>2</v>
      </c>
      <c r="I16" s="11" t="n">
        <v>13</v>
      </c>
      <c r="J16" s="11" t="n">
        <v>4</v>
      </c>
      <c r="K16" s="11" t="n">
        <v>9</v>
      </c>
    </row>
    <row r="17">
      <c r="A17" s="25" t="inlineStr">
        <is>
          <t>Illinois</t>
        </is>
      </c>
      <c r="B17" s="11" t="n">
        <v>15</v>
      </c>
      <c r="C17" s="11" t="n">
        <v>1</v>
      </c>
      <c r="D17" s="11" t="n">
        <v>13</v>
      </c>
      <c r="E17" s="11" t="n">
        <v>3</v>
      </c>
      <c r="F17" s="11" t="n">
        <v>11</v>
      </c>
      <c r="G17" s="27" t="n">
        <v>15</v>
      </c>
      <c r="H17" s="11" t="n">
        <v>1</v>
      </c>
      <c r="I17" s="11" t="n">
        <v>14</v>
      </c>
      <c r="J17" s="11" t="n">
        <v>4</v>
      </c>
      <c r="K17" s="11" t="n">
        <v>11</v>
      </c>
    </row>
    <row r="18">
      <c r="A18" s="25" t="inlineStr">
        <is>
          <t>Indiana</t>
        </is>
      </c>
      <c r="B18" s="11" t="n">
        <v>18</v>
      </c>
      <c r="C18" s="11" t="n">
        <v>2</v>
      </c>
      <c r="D18" s="11" t="n">
        <v>16</v>
      </c>
      <c r="E18" s="11" t="n">
        <v>3</v>
      </c>
      <c r="F18" s="11" t="n">
        <v>13</v>
      </c>
      <c r="G18" s="27" t="n">
        <v>19</v>
      </c>
      <c r="H18" s="11" t="inlineStr">
        <is>
          <t>#</t>
        </is>
      </c>
      <c r="I18" s="11" t="n">
        <v>19</v>
      </c>
      <c r="J18" s="11" t="n">
        <v>5</v>
      </c>
      <c r="K18" s="11" t="n">
        <v>14</v>
      </c>
    </row>
    <row r="19">
      <c r="A19" s="25" t="inlineStr">
        <is>
          <t>Iowa</t>
        </is>
      </c>
      <c r="B19" s="11" t="n">
        <v>14</v>
      </c>
      <c r="C19" s="11" t="n">
        <v>1</v>
      </c>
      <c r="D19" s="11" t="n">
        <v>13</v>
      </c>
      <c r="E19" s="11" t="n">
        <v>2</v>
      </c>
      <c r="F19" s="11" t="n">
        <v>11</v>
      </c>
      <c r="G19" s="27" t="n">
        <v>16</v>
      </c>
      <c r="H19" s="11" t="n">
        <v>1</v>
      </c>
      <c r="I19" s="11" t="n">
        <v>15</v>
      </c>
      <c r="J19" s="11" t="n">
        <v>2</v>
      </c>
      <c r="K19" s="11" t="n">
        <v>13</v>
      </c>
    </row>
    <row r="20">
      <c r="A20" s="25" t="inlineStr">
        <is>
          <t>Kansas</t>
        </is>
      </c>
      <c r="B20" s="11" t="n">
        <v>15</v>
      </c>
      <c r="C20" s="11" t="n">
        <v>1</v>
      </c>
      <c r="D20" s="11" t="n">
        <v>13</v>
      </c>
      <c r="E20" s="11" t="n">
        <v>4</v>
      </c>
      <c r="F20" s="11" t="n">
        <v>10</v>
      </c>
      <c r="G20" s="27" t="n">
        <v>17</v>
      </c>
      <c r="H20" s="11" t="n">
        <v>1</v>
      </c>
      <c r="I20" s="11" t="n">
        <v>16</v>
      </c>
      <c r="J20" s="11" t="n">
        <v>7</v>
      </c>
      <c r="K20" s="11" t="n">
        <v>10</v>
      </c>
    </row>
    <row r="21">
      <c r="A21" s="25" t="inlineStr">
        <is>
          <t>Kentucky</t>
        </is>
      </c>
      <c r="B21" s="11" t="n">
        <v>17</v>
      </c>
      <c r="C21" s="11" t="n">
        <v>2</v>
      </c>
      <c r="D21" s="11" t="n">
        <v>15</v>
      </c>
      <c r="E21" s="11" t="n">
        <v>4</v>
      </c>
      <c r="F21" s="11" t="n">
        <v>11</v>
      </c>
      <c r="G21" s="27" t="n">
        <v>17</v>
      </c>
      <c r="H21" s="11" t="n">
        <v>2</v>
      </c>
      <c r="I21" s="11" t="n">
        <v>15</v>
      </c>
      <c r="J21" s="11" t="n">
        <v>4</v>
      </c>
      <c r="K21" s="11" t="n">
        <v>11</v>
      </c>
    </row>
    <row r="22">
      <c r="A22" s="25" t="inlineStr">
        <is>
          <t>Louisiana</t>
        </is>
      </c>
      <c r="B22" s="11" t="n">
        <v>19</v>
      </c>
      <c r="C22" s="11" t="n">
        <v>2</v>
      </c>
      <c r="D22" s="11" t="n">
        <v>17</v>
      </c>
      <c r="E22" s="11" t="n">
        <v>2</v>
      </c>
      <c r="F22" s="11" t="n">
        <v>15</v>
      </c>
      <c r="G22" s="27" t="n">
        <v>19</v>
      </c>
      <c r="H22" s="11" t="n">
        <v>2</v>
      </c>
      <c r="I22" s="11" t="n">
        <v>17</v>
      </c>
      <c r="J22" s="11" t="n">
        <v>2</v>
      </c>
      <c r="K22" s="11" t="n">
        <v>15</v>
      </c>
    </row>
    <row r="23">
      <c r="A23" s="25" t="inlineStr">
        <is>
          <t>Maine</t>
        </is>
      </c>
      <c r="B23" s="11" t="n">
        <v>21</v>
      </c>
      <c r="C23" s="11" t="n">
        <v>1</v>
      </c>
      <c r="D23" s="11" t="n">
        <v>20</v>
      </c>
      <c r="E23" s="11" t="n">
        <v>2</v>
      </c>
      <c r="F23" s="11" t="n">
        <v>18</v>
      </c>
      <c r="G23" s="27" t="n">
        <v>21</v>
      </c>
      <c r="H23" s="11" t="n">
        <v>1</v>
      </c>
      <c r="I23" s="11" t="n">
        <v>21</v>
      </c>
      <c r="J23" s="11" t="n">
        <v>4</v>
      </c>
      <c r="K23" s="11" t="n">
        <v>16</v>
      </c>
    </row>
    <row r="24">
      <c r="A24" s="25" t="inlineStr">
        <is>
          <t>Maryland</t>
        </is>
      </c>
      <c r="B24" s="11" t="n">
        <v>14</v>
      </c>
      <c r="C24" s="11" t="n">
        <v>2</v>
      </c>
      <c r="D24" s="11" t="n">
        <v>12</v>
      </c>
      <c r="E24" s="11" t="n">
        <v>2</v>
      </c>
      <c r="F24" s="11" t="n">
        <v>11</v>
      </c>
      <c r="G24" s="27" t="n">
        <v>13</v>
      </c>
      <c r="H24" s="11" t="n">
        <v>1</v>
      </c>
      <c r="I24" s="11" t="n">
        <v>12</v>
      </c>
      <c r="J24" s="11" t="n">
        <v>2</v>
      </c>
      <c r="K24" s="11" t="n">
        <v>10</v>
      </c>
    </row>
    <row r="25">
      <c r="A25" s="25" t="inlineStr">
        <is>
          <t>Massachusetts</t>
        </is>
      </c>
      <c r="B25" s="11" t="n">
        <v>21</v>
      </c>
      <c r="C25" s="11" t="n">
        <v>2</v>
      </c>
      <c r="D25" s="11" t="n">
        <v>19</v>
      </c>
      <c r="E25" s="11" t="n">
        <v>2</v>
      </c>
      <c r="F25" s="11" t="n">
        <v>17</v>
      </c>
      <c r="G25" s="27" t="n">
        <v>20</v>
      </c>
      <c r="H25" s="11" t="n">
        <v>2</v>
      </c>
      <c r="I25" s="11" t="n">
        <v>18</v>
      </c>
      <c r="J25" s="11" t="n">
        <v>3</v>
      </c>
      <c r="K25" s="11" t="n">
        <v>16</v>
      </c>
    </row>
    <row r="26">
      <c r="A26" s="25" t="inlineStr">
        <is>
          <t>Michigan</t>
        </is>
      </c>
      <c r="B26" s="11" t="n">
        <v>13</v>
      </c>
      <c r="C26" s="11" t="n">
        <v>2</v>
      </c>
      <c r="D26" s="11" t="n">
        <v>11</v>
      </c>
      <c r="E26" s="11" t="n">
        <v>4</v>
      </c>
      <c r="F26" s="11" t="n">
        <v>7</v>
      </c>
      <c r="G26" s="27" t="n">
        <v>14</v>
      </c>
      <c r="H26" s="11" t="n">
        <v>2</v>
      </c>
      <c r="I26" s="11" t="n">
        <v>12</v>
      </c>
      <c r="J26" s="11" t="n">
        <v>5</v>
      </c>
      <c r="K26" s="11" t="n">
        <v>7</v>
      </c>
    </row>
    <row r="27">
      <c r="A27" s="25" t="inlineStr">
        <is>
          <t>Minnesota</t>
        </is>
      </c>
      <c r="B27" s="11" t="n">
        <v>15</v>
      </c>
      <c r="C27" s="11" t="n">
        <v>1</v>
      </c>
      <c r="D27" s="11" t="n">
        <v>13</v>
      </c>
      <c r="E27" s="11" t="n">
        <v>6</v>
      </c>
      <c r="F27" s="11" t="n">
        <v>8</v>
      </c>
      <c r="G27" s="27" t="n">
        <v>17</v>
      </c>
      <c r="H27" s="11" t="n">
        <v>3</v>
      </c>
      <c r="I27" s="11" t="n">
        <v>14</v>
      </c>
      <c r="J27" s="11" t="n">
        <v>6</v>
      </c>
      <c r="K27" s="11" t="n">
        <v>8</v>
      </c>
    </row>
    <row r="28">
      <c r="A28" s="25" t="inlineStr">
        <is>
          <t>Mississippi</t>
        </is>
      </c>
      <c r="B28" s="11" t="n">
        <v>14</v>
      </c>
      <c r="C28" s="11" t="n">
        <v>1</v>
      </c>
      <c r="D28" s="11" t="n">
        <v>14</v>
      </c>
      <c r="E28" s="11" t="n">
        <v>4</v>
      </c>
      <c r="F28" s="11" t="n">
        <v>9</v>
      </c>
      <c r="G28" s="27" t="n">
        <v>16</v>
      </c>
      <c r="H28" s="11" t="n">
        <v>1</v>
      </c>
      <c r="I28" s="11" t="n">
        <v>15</v>
      </c>
      <c r="J28" s="11" t="n">
        <v>4</v>
      </c>
      <c r="K28" s="11" t="n">
        <v>11</v>
      </c>
    </row>
    <row r="29">
      <c r="A29" s="25" t="inlineStr">
        <is>
          <t>Missouri</t>
        </is>
      </c>
      <c r="B29" s="11" t="n">
        <v>15</v>
      </c>
      <c r="C29" s="11" t="n">
        <v>1</v>
      </c>
      <c r="D29" s="11" t="n">
        <v>14</v>
      </c>
      <c r="E29" s="11" t="n">
        <v>4</v>
      </c>
      <c r="F29" s="11" t="n">
        <v>10</v>
      </c>
      <c r="G29" s="27" t="n">
        <v>16</v>
      </c>
      <c r="H29" s="11" t="n">
        <v>1</v>
      </c>
      <c r="I29" s="11" t="n">
        <v>15</v>
      </c>
      <c r="J29" s="11" t="n">
        <v>4</v>
      </c>
      <c r="K29" s="11" t="n">
        <v>11</v>
      </c>
    </row>
    <row r="30">
      <c r="A30" s="25" t="inlineStr">
        <is>
          <t>Montana</t>
        </is>
      </c>
      <c r="B30" s="11" t="n">
        <v>15</v>
      </c>
      <c r="C30" s="11" t="n">
        <v>2</v>
      </c>
      <c r="D30" s="11" t="n">
        <v>14</v>
      </c>
      <c r="E30" s="11" t="n">
        <v>5</v>
      </c>
      <c r="F30" s="11" t="n">
        <v>9</v>
      </c>
      <c r="G30" s="27" t="n">
        <v>16</v>
      </c>
      <c r="H30" s="11" t="n">
        <v>1</v>
      </c>
      <c r="I30" s="11" t="n">
        <v>14</v>
      </c>
      <c r="J30" s="11" t="n">
        <v>4</v>
      </c>
      <c r="K30" s="11" t="n">
        <v>11</v>
      </c>
    </row>
    <row r="31">
      <c r="A31" s="25" t="inlineStr">
        <is>
          <t>Nebraska</t>
        </is>
      </c>
      <c r="B31" s="11" t="n">
        <v>17</v>
      </c>
      <c r="C31" s="11" t="n">
        <v>1</v>
      </c>
      <c r="D31" s="11" t="n">
        <v>16</v>
      </c>
      <c r="E31" s="11" t="n">
        <v>6</v>
      </c>
      <c r="F31" s="11" t="n">
        <v>11</v>
      </c>
      <c r="G31" s="27" t="n">
        <v>18</v>
      </c>
      <c r="H31" s="11" t="n">
        <v>1</v>
      </c>
      <c r="I31" s="11" t="n">
        <v>17</v>
      </c>
      <c r="J31" s="11" t="n">
        <v>5</v>
      </c>
      <c r="K31" s="11" t="n">
        <v>11</v>
      </c>
    </row>
    <row r="32">
      <c r="A32" s="25" t="inlineStr">
        <is>
          <t>Nevada</t>
        </is>
      </c>
      <c r="B32" s="11" t="n">
        <v>12</v>
      </c>
      <c r="C32" s="11" t="n">
        <v>1</v>
      </c>
      <c r="D32" s="11" t="n">
        <v>11</v>
      </c>
      <c r="E32" s="11" t="n">
        <v>6</v>
      </c>
      <c r="F32" s="11" t="n">
        <v>5</v>
      </c>
      <c r="G32" s="27" t="n">
        <v>13</v>
      </c>
      <c r="H32" s="11" t="n">
        <v>1</v>
      </c>
      <c r="I32" s="11" t="n">
        <v>12</v>
      </c>
      <c r="J32" s="11" t="n">
        <v>7</v>
      </c>
      <c r="K32" s="11" t="n">
        <v>5</v>
      </c>
    </row>
    <row r="33">
      <c r="A33" s="25" t="inlineStr">
        <is>
          <t>New Hampshire</t>
        </is>
      </c>
      <c r="B33" s="11" t="n">
        <v>19</v>
      </c>
      <c r="C33" s="11" t="n">
        <v>1</v>
      </c>
      <c r="D33" s="11" t="n">
        <v>18</v>
      </c>
      <c r="E33" s="11" t="n">
        <v>3</v>
      </c>
      <c r="F33" s="11" t="n">
        <v>14</v>
      </c>
      <c r="G33" s="27" t="n">
        <v>20</v>
      </c>
      <c r="H33" s="11" t="n">
        <v>1</v>
      </c>
      <c r="I33" s="11" t="n">
        <v>19</v>
      </c>
      <c r="J33" s="11" t="n">
        <v>4</v>
      </c>
      <c r="K33" s="11" t="n">
        <v>15</v>
      </c>
    </row>
    <row r="34">
      <c r="A34" s="25" t="inlineStr">
        <is>
          <t>New Jersey</t>
        </is>
      </c>
      <c r="B34" s="11" t="n">
        <v>17</v>
      </c>
      <c r="C34" s="11" t="n">
        <v>1</v>
      </c>
      <c r="D34" s="11" t="n">
        <v>16</v>
      </c>
      <c r="E34" s="11" t="n">
        <v>2</v>
      </c>
      <c r="F34" s="11" t="n">
        <v>14</v>
      </c>
      <c r="G34" s="27" t="n">
        <v>18</v>
      </c>
      <c r="H34" s="11" t="n">
        <v>2</v>
      </c>
      <c r="I34" s="11" t="n">
        <v>15</v>
      </c>
      <c r="J34" s="11" t="n">
        <v>2</v>
      </c>
      <c r="K34" s="11" t="n">
        <v>14</v>
      </c>
    </row>
    <row r="35">
      <c r="A35" s="25" t="inlineStr">
        <is>
          <t>New Mexico</t>
        </is>
      </c>
      <c r="B35" s="11" t="n">
        <v>17</v>
      </c>
      <c r="C35" s="11" t="n">
        <v>1</v>
      </c>
      <c r="D35" s="11" t="n">
        <v>16</v>
      </c>
      <c r="E35" s="11" t="n">
        <v>4</v>
      </c>
      <c r="F35" s="11" t="n">
        <v>12</v>
      </c>
      <c r="G35" s="27" t="n">
        <v>17</v>
      </c>
      <c r="H35" s="11" t="n">
        <v>1</v>
      </c>
      <c r="I35" s="11" t="n">
        <v>16</v>
      </c>
      <c r="J35" s="11" t="n">
        <v>5</v>
      </c>
      <c r="K35" s="11" t="n">
        <v>11</v>
      </c>
    </row>
    <row r="36">
      <c r="A36" s="25" t="inlineStr">
        <is>
          <t>New York</t>
        </is>
      </c>
      <c r="B36" s="11" t="n">
        <v>18</v>
      </c>
      <c r="C36" s="11" t="n">
        <v>2</v>
      </c>
      <c r="D36" s="11" t="n">
        <v>16</v>
      </c>
      <c r="E36" s="11" t="n">
        <v>2</v>
      </c>
      <c r="F36" s="11" t="n">
        <v>14</v>
      </c>
      <c r="G36" s="27" t="n">
        <v>19</v>
      </c>
      <c r="H36" s="11" t="n">
        <v>2</v>
      </c>
      <c r="I36" s="11" t="n">
        <v>17</v>
      </c>
      <c r="J36" s="11" t="n">
        <v>2</v>
      </c>
      <c r="K36" s="11" t="n">
        <v>15</v>
      </c>
    </row>
    <row r="37">
      <c r="A37" s="25" t="inlineStr">
        <is>
          <t>North Carolina</t>
        </is>
      </c>
      <c r="B37" s="11" t="n">
        <v>14</v>
      </c>
      <c r="C37" s="11" t="n">
        <v>1</v>
      </c>
      <c r="D37" s="11" t="n">
        <v>12</v>
      </c>
      <c r="E37" s="11" t="n">
        <v>3</v>
      </c>
      <c r="F37" s="11" t="n">
        <v>10</v>
      </c>
      <c r="G37" s="27" t="n">
        <v>16</v>
      </c>
      <c r="H37" s="11" t="n">
        <v>1</v>
      </c>
      <c r="I37" s="11" t="n">
        <v>14</v>
      </c>
      <c r="J37" s="11" t="n">
        <v>3</v>
      </c>
      <c r="K37" s="11" t="n">
        <v>11</v>
      </c>
    </row>
    <row r="38">
      <c r="A38" s="25" t="inlineStr">
        <is>
          <t>North Dakota</t>
        </is>
      </c>
      <c r="B38" s="11" t="n">
        <v>15</v>
      </c>
      <c r="C38" s="11" t="n">
        <v>1</v>
      </c>
      <c r="D38" s="11" t="n">
        <v>13</v>
      </c>
      <c r="E38" s="11" t="n">
        <v>3</v>
      </c>
      <c r="F38" s="11" t="n">
        <v>10</v>
      </c>
      <c r="G38" s="27" t="n">
        <v>15</v>
      </c>
      <c r="H38" s="11" t="n">
        <v>2</v>
      </c>
      <c r="I38" s="11" t="n">
        <v>14</v>
      </c>
      <c r="J38" s="11" t="n">
        <v>3</v>
      </c>
      <c r="K38" s="11" t="n">
        <v>11</v>
      </c>
    </row>
    <row r="39">
      <c r="A39" s="25" t="inlineStr">
        <is>
          <t>Ohio</t>
        </is>
      </c>
      <c r="B39" s="11" t="n">
        <v>18</v>
      </c>
      <c r="C39" s="11" t="n">
        <v>2</v>
      </c>
      <c r="D39" s="11" t="n">
        <v>16</v>
      </c>
      <c r="E39" s="11" t="n">
        <v>2</v>
      </c>
      <c r="F39" s="11" t="n">
        <v>14</v>
      </c>
      <c r="G39" s="27" t="n">
        <v>16</v>
      </c>
      <c r="H39" s="11" t="n">
        <v>2</v>
      </c>
      <c r="I39" s="11" t="n">
        <v>14</v>
      </c>
      <c r="J39" s="11" t="n">
        <v>1</v>
      </c>
      <c r="K39" s="11" t="n">
        <v>13</v>
      </c>
    </row>
    <row r="40">
      <c r="A40" s="25" t="inlineStr">
        <is>
          <t>Oklahoma</t>
        </is>
      </c>
      <c r="B40" s="11" t="n">
        <v>19</v>
      </c>
      <c r="C40" s="11" t="n">
        <v>2</v>
      </c>
      <c r="D40" s="11" t="n">
        <v>17</v>
      </c>
      <c r="E40" s="11" t="n">
        <v>6</v>
      </c>
      <c r="F40" s="11" t="n">
        <v>11</v>
      </c>
      <c r="G40" s="27" t="n">
        <v>20</v>
      </c>
      <c r="H40" s="11" t="n">
        <v>1</v>
      </c>
      <c r="I40" s="11" t="n">
        <v>19</v>
      </c>
      <c r="J40" s="11" t="n">
        <v>6</v>
      </c>
      <c r="K40" s="11" t="n">
        <v>13</v>
      </c>
    </row>
    <row r="41">
      <c r="A41" s="25" t="inlineStr">
        <is>
          <t>Oregon</t>
        </is>
      </c>
      <c r="B41" s="11" t="n">
        <v>16</v>
      </c>
      <c r="C41" s="11" t="n">
        <v>1</v>
      </c>
      <c r="D41" s="11" t="n">
        <v>15</v>
      </c>
      <c r="E41" s="11" t="n">
        <v>6</v>
      </c>
      <c r="F41" s="11" t="n">
        <v>9</v>
      </c>
      <c r="G41" s="27" t="n">
        <v>16</v>
      </c>
      <c r="H41" s="11" t="n">
        <v>2</v>
      </c>
      <c r="I41" s="11" t="n">
        <v>14</v>
      </c>
      <c r="J41" s="11" t="n">
        <v>6</v>
      </c>
      <c r="K41" s="11" t="n">
        <v>8</v>
      </c>
    </row>
    <row r="42">
      <c r="A42" s="25" t="inlineStr">
        <is>
          <t>Pennsylvania</t>
        </is>
      </c>
      <c r="B42" s="11" t="n">
        <v>19</v>
      </c>
      <c r="C42" s="11" t="n">
        <v>2</v>
      </c>
      <c r="D42" s="11" t="n">
        <v>17</v>
      </c>
      <c r="E42" s="11" t="n">
        <v>4</v>
      </c>
      <c r="F42" s="11" t="n">
        <v>13</v>
      </c>
      <c r="G42" s="27" t="n">
        <v>19</v>
      </c>
      <c r="H42" s="11" t="n">
        <v>2</v>
      </c>
      <c r="I42" s="11" t="n">
        <v>17</v>
      </c>
      <c r="J42" s="11" t="n">
        <v>5</v>
      </c>
      <c r="K42" s="11" t="n">
        <v>13</v>
      </c>
    </row>
    <row r="43">
      <c r="A43" s="25" t="inlineStr">
        <is>
          <t>Rhode Island</t>
        </is>
      </c>
      <c r="B43" s="11" t="n">
        <v>16</v>
      </c>
      <c r="C43" s="11" t="n">
        <v>2</v>
      </c>
      <c r="D43" s="11" t="n">
        <v>14</v>
      </c>
      <c r="E43" s="11" t="n">
        <v>1</v>
      </c>
      <c r="F43" s="11" t="n">
        <v>14</v>
      </c>
      <c r="G43" s="27" t="n">
        <v>15</v>
      </c>
      <c r="H43" s="11" t="n">
        <v>1</v>
      </c>
      <c r="I43" s="11" t="n">
        <v>15</v>
      </c>
      <c r="J43" s="11" t="n">
        <v>1</v>
      </c>
      <c r="K43" s="11" t="n">
        <v>13</v>
      </c>
    </row>
    <row r="44">
      <c r="A44" s="25" t="inlineStr">
        <is>
          <t>South Carolina</t>
        </is>
      </c>
      <c r="B44" s="11" t="n">
        <v>15</v>
      </c>
      <c r="C44" s="11" t="n">
        <v>1</v>
      </c>
      <c r="D44" s="11" t="n">
        <v>14</v>
      </c>
      <c r="E44" s="11" t="n">
        <v>6</v>
      </c>
      <c r="F44" s="11" t="n">
        <v>9</v>
      </c>
      <c r="G44" s="27" t="n">
        <v>16</v>
      </c>
      <c r="H44" s="11" t="n">
        <v>1</v>
      </c>
      <c r="I44" s="11" t="n">
        <v>15</v>
      </c>
      <c r="J44" s="11" t="n">
        <v>5</v>
      </c>
      <c r="K44" s="11" t="n">
        <v>10</v>
      </c>
    </row>
    <row r="45">
      <c r="A45" s="25" t="inlineStr">
        <is>
          <t>South Dakota</t>
        </is>
      </c>
      <c r="B45" s="11" t="n">
        <v>17</v>
      </c>
      <c r="C45" s="11" t="n">
        <v>1</v>
      </c>
      <c r="D45" s="11" t="n">
        <v>16</v>
      </c>
      <c r="E45" s="11" t="n">
        <v>9</v>
      </c>
      <c r="F45" s="11" t="n">
        <v>7</v>
      </c>
      <c r="G45" s="27" t="n">
        <v>18</v>
      </c>
      <c r="H45" s="11" t="n">
        <v>1</v>
      </c>
      <c r="I45" s="11" t="n">
        <v>17</v>
      </c>
      <c r="J45" s="11" t="n">
        <v>8</v>
      </c>
      <c r="K45" s="11" t="n">
        <v>8</v>
      </c>
    </row>
    <row r="46">
      <c r="A46" s="25" t="inlineStr">
        <is>
          <t>Tennessee</t>
        </is>
      </c>
      <c r="B46" s="11" t="n">
        <v>15</v>
      </c>
      <c r="C46" s="11" t="n">
        <v>2</v>
      </c>
      <c r="D46" s="11" t="n">
        <v>13</v>
      </c>
      <c r="E46" s="11" t="n">
        <v>4</v>
      </c>
      <c r="F46" s="11" t="n">
        <v>9</v>
      </c>
      <c r="G46" s="27" t="n">
        <v>15</v>
      </c>
      <c r="H46" s="11" t="n">
        <v>2</v>
      </c>
      <c r="I46" s="11" t="n">
        <v>14</v>
      </c>
      <c r="J46" s="11" t="n">
        <v>4</v>
      </c>
      <c r="K46" s="11" t="n">
        <v>9</v>
      </c>
    </row>
    <row r="47">
      <c r="A47" s="25" t="inlineStr">
        <is>
          <t>Texas</t>
        </is>
      </c>
      <c r="B47" s="11" t="n">
        <v>15</v>
      </c>
      <c r="C47" s="11" t="n">
        <v>3</v>
      </c>
      <c r="D47" s="11" t="n">
        <v>13</v>
      </c>
      <c r="E47" s="11" t="n">
        <v>2</v>
      </c>
      <c r="F47" s="11" t="n">
        <v>11</v>
      </c>
      <c r="G47" s="27" t="n">
        <v>19</v>
      </c>
      <c r="H47" s="11" t="n">
        <v>2</v>
      </c>
      <c r="I47" s="11" t="n">
        <v>17</v>
      </c>
      <c r="J47" s="11" t="n">
        <v>3</v>
      </c>
      <c r="K47" s="11" t="n">
        <v>14</v>
      </c>
    </row>
    <row r="48">
      <c r="A48" s="25" t="inlineStr">
        <is>
          <t>Utah</t>
        </is>
      </c>
      <c r="B48" s="11" t="n">
        <v>14</v>
      </c>
      <c r="C48" s="11" t="n">
        <v>1</v>
      </c>
      <c r="D48" s="11" t="n">
        <v>13</v>
      </c>
      <c r="E48" s="11" t="n">
        <v>6</v>
      </c>
      <c r="F48" s="11" t="n">
        <v>7</v>
      </c>
      <c r="G48" s="27" t="n">
        <v>16</v>
      </c>
      <c r="H48" s="11" t="n">
        <v>1</v>
      </c>
      <c r="I48" s="11" t="n">
        <v>15</v>
      </c>
      <c r="J48" s="11" t="n">
        <v>7</v>
      </c>
      <c r="K48" s="11" t="n">
        <v>9</v>
      </c>
    </row>
    <row r="49">
      <c r="A49" s="25" t="inlineStr">
        <is>
          <t>Vermont</t>
        </is>
      </c>
      <c r="B49" s="11" t="n">
        <v>20</v>
      </c>
      <c r="C49" s="11" t="n">
        <v>1</v>
      </c>
      <c r="D49" s="11" t="n">
        <v>19</v>
      </c>
      <c r="E49" s="11" t="n">
        <v>4</v>
      </c>
      <c r="F49" s="11" t="n">
        <v>15</v>
      </c>
      <c r="G49" s="27" t="n">
        <v>21</v>
      </c>
      <c r="H49" s="11" t="n">
        <v>1</v>
      </c>
      <c r="I49" s="11" t="n">
        <v>19</v>
      </c>
      <c r="J49" s="11" t="n">
        <v>4</v>
      </c>
      <c r="K49" s="11" t="n">
        <v>16</v>
      </c>
    </row>
    <row r="50">
      <c r="A50" s="25" t="inlineStr">
        <is>
          <t>Virginia</t>
        </is>
      </c>
      <c r="B50" s="11" t="n">
        <v>15</v>
      </c>
      <c r="C50" s="11" t="n">
        <v>1</v>
      </c>
      <c r="D50" s="11" t="n">
        <v>14</v>
      </c>
      <c r="E50" s="11" t="n">
        <v>3</v>
      </c>
      <c r="F50" s="11" t="n">
        <v>11</v>
      </c>
      <c r="G50" s="27" t="n">
        <v>15</v>
      </c>
      <c r="H50" s="11" t="n">
        <v>2</v>
      </c>
      <c r="I50" s="11" t="n">
        <v>13</v>
      </c>
      <c r="J50" s="11" t="n">
        <v>5</v>
      </c>
      <c r="K50" s="11" t="n">
        <v>8</v>
      </c>
    </row>
    <row r="51">
      <c r="A51" s="25" t="inlineStr">
        <is>
          <t>Washington</t>
        </is>
      </c>
      <c r="B51" s="11" t="n">
        <v>14</v>
      </c>
      <c r="C51" s="11" t="n">
        <v>2</v>
      </c>
      <c r="D51" s="11" t="n">
        <v>13</v>
      </c>
      <c r="E51" s="11" t="n">
        <v>5</v>
      </c>
      <c r="F51" s="11" t="n">
        <v>8</v>
      </c>
      <c r="G51" s="27" t="n">
        <v>15</v>
      </c>
      <c r="H51" s="11" t="n">
        <v>2</v>
      </c>
      <c r="I51" s="11" t="n">
        <v>13</v>
      </c>
      <c r="J51" s="11" t="n">
        <v>6</v>
      </c>
      <c r="K51" s="11" t="n">
        <v>8</v>
      </c>
    </row>
    <row r="52">
      <c r="A52" s="25" t="inlineStr">
        <is>
          <t>West Virginia</t>
        </is>
      </c>
      <c r="B52" s="11" t="n">
        <v>22</v>
      </c>
      <c r="C52" s="11" t="n">
        <v>1</v>
      </c>
      <c r="D52" s="11" t="n">
        <v>20</v>
      </c>
      <c r="E52" s="11" t="n">
        <v>9</v>
      </c>
      <c r="F52" s="11" t="n">
        <v>11</v>
      </c>
      <c r="G52" s="27" t="n">
        <v>22</v>
      </c>
      <c r="H52" s="11" t="n">
        <v>2</v>
      </c>
      <c r="I52" s="11" t="n">
        <v>21</v>
      </c>
      <c r="J52" s="11" t="n">
        <v>11</v>
      </c>
      <c r="K52" s="11" t="n">
        <v>10</v>
      </c>
    </row>
    <row r="53">
      <c r="A53" s="25" t="inlineStr">
        <is>
          <t>Wisconsin</t>
        </is>
      </c>
      <c r="B53" s="11" t="n">
        <v>14</v>
      </c>
      <c r="C53" s="11" t="n">
        <v>1</v>
      </c>
      <c r="D53" s="11" t="n">
        <v>13</v>
      </c>
      <c r="E53" s="11" t="n">
        <v>3</v>
      </c>
      <c r="F53" s="11" t="n">
        <v>9</v>
      </c>
      <c r="G53" s="27" t="n">
        <v>15</v>
      </c>
      <c r="H53" s="11" t="n">
        <v>1</v>
      </c>
      <c r="I53" s="11" t="n">
        <v>15</v>
      </c>
      <c r="J53" s="11" t="n">
        <v>4</v>
      </c>
      <c r="K53" s="11" t="n">
        <v>10</v>
      </c>
    </row>
    <row r="54">
      <c r="A54" s="25" t="inlineStr">
        <is>
          <t>Wyoming</t>
        </is>
      </c>
      <c r="B54" s="11" t="n">
        <v>17</v>
      </c>
      <c r="C54" s="11" t="n">
        <v>1</v>
      </c>
      <c r="D54" s="11" t="n">
        <v>15</v>
      </c>
      <c r="E54" s="11" t="n">
        <v>3</v>
      </c>
      <c r="F54" s="11" t="n">
        <v>13</v>
      </c>
      <c r="G54" s="27" t="n">
        <v>18</v>
      </c>
      <c r="H54" s="11" t="n">
        <v>2</v>
      </c>
      <c r="I54" s="11" t="n">
        <v>16</v>
      </c>
      <c r="J54" s="11" t="n">
        <v>3</v>
      </c>
      <c r="K54" s="11" t="n">
        <v>13</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17</v>
      </c>
      <c r="C56" s="11" t="n">
        <v>2</v>
      </c>
      <c r="D56" s="11" t="n">
        <v>16</v>
      </c>
      <c r="E56" s="11" t="n">
        <v>1</v>
      </c>
      <c r="F56" s="11" t="n">
        <v>15</v>
      </c>
      <c r="G56" s="27" t="n">
        <v>17</v>
      </c>
      <c r="H56" s="11" t="n">
        <v>3</v>
      </c>
      <c r="I56" s="11" t="n">
        <v>14</v>
      </c>
      <c r="J56" s="11" t="n">
        <v>1</v>
      </c>
      <c r="K56" s="11" t="n">
        <v>13</v>
      </c>
    </row>
    <row r="57">
      <c r="A57" s="28" t="inlineStr">
        <is>
          <t>DoDEA¹</t>
        </is>
      </c>
      <c r="B57" s="15" t="n">
        <v>14</v>
      </c>
      <c r="C57" s="15" t="n">
        <v>1</v>
      </c>
      <c r="D57" s="15" t="n">
        <v>13</v>
      </c>
      <c r="E57" s="15" t="n">
        <v>3</v>
      </c>
      <c r="F57" s="15" t="n">
        <v>10</v>
      </c>
      <c r="G57" s="32" t="n">
        <v>16</v>
      </c>
      <c r="H57" s="15" t="n">
        <v>1</v>
      </c>
      <c r="I57" s="15" t="n">
        <v>15</v>
      </c>
      <c r="J57" s="15" t="n">
        <v>3</v>
      </c>
      <c r="K57" s="15" t="n">
        <v>12</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39.xml><?xml version="1.0" encoding="utf-8"?>
<worksheet xmlns="http://schemas.openxmlformats.org/spreadsheetml/2006/main">
  <sheetPr>
    <outlinePr summaryBelow="1" summaryRight="1"/>
    <pageSetUpPr/>
  </sheetPr>
  <dimension ref="A1:D47"/>
  <sheetViews>
    <sheetView workbookViewId="0">
      <selection activeCell="A1" sqref="A1"/>
    </sheetView>
  </sheetViews>
  <sheetFormatPr baseColWidth="8" defaultRowHeight="15"/>
  <cols>
    <col width="52" customWidth="1" min="1" max="1"/>
    <col width="30" customWidth="1" min="2" max="2"/>
    <col width="30" customWidth="1" min="3" max="3"/>
    <col width="30" customWidth="1" min="4" max="4"/>
  </cols>
  <sheetData>
    <row r="1">
      <c r="A1" s="2" t="inlineStr">
        <is>
          <t>Table A-23. Percentage of eighth-grade public school students identified as students with disabilities excluded and assessed in NAEP reading when accommodations were not permitted, by state/jurisdiction: 1998</t>
        </is>
      </c>
    </row>
    <row r="2">
      <c r="A2" s="17" t="inlineStr">
        <is>
          <t>State/jurisdiction</t>
        </is>
      </c>
      <c r="B2" s="18" t="n">
        <v>1998</v>
      </c>
      <c r="C2" s="19" t="n"/>
      <c r="D2" s="19" t="n"/>
    </row>
    <row r="3">
      <c r="A3" s="6" t="n"/>
      <c r="B3" s="20" t="inlineStr">
        <is>
          <t>Identified</t>
        </is>
      </c>
      <c r="C3" s="20" t="inlineStr">
        <is>
          <t>Excluded</t>
        </is>
      </c>
      <c r="D3" s="21" t="inlineStr">
        <is>
          <t>Assessed</t>
        </is>
      </c>
    </row>
    <row r="4">
      <c r="A4" s="10" t="inlineStr">
        <is>
          <t>Nation (public)</t>
        </is>
      </c>
      <c r="B4" s="11" t="n">
        <v>11</v>
      </c>
      <c r="C4" s="11" t="n">
        <v>6</v>
      </c>
      <c r="D4" s="11" t="n">
        <v>5</v>
      </c>
    </row>
    <row r="5">
      <c r="A5" s="25" t="inlineStr">
        <is>
          <t>Alabama</t>
        </is>
      </c>
      <c r="B5" s="11" t="n">
        <v>12</v>
      </c>
      <c r="C5" s="11" t="n">
        <v>6</v>
      </c>
      <c r="D5" s="11" t="n">
        <v>6</v>
      </c>
    </row>
    <row r="6">
      <c r="A6" s="25" t="inlineStr">
        <is>
          <t>Arizona</t>
        </is>
      </c>
      <c r="B6" s="11" t="n">
        <v>9</v>
      </c>
      <c r="C6" s="11" t="n">
        <v>5</v>
      </c>
      <c r="D6" s="11" t="n">
        <v>4</v>
      </c>
    </row>
    <row r="7">
      <c r="A7" s="25" t="inlineStr">
        <is>
          <t>Arkansas</t>
        </is>
      </c>
      <c r="B7" s="11" t="n">
        <v>10</v>
      </c>
      <c r="C7" s="11" t="n">
        <v>6</v>
      </c>
      <c r="D7" s="11" t="n">
        <v>5</v>
      </c>
    </row>
    <row r="8">
      <c r="A8" s="25" t="inlineStr">
        <is>
          <t>California</t>
        </is>
      </c>
      <c r="B8" s="11" t="n">
        <v>8</v>
      </c>
      <c r="C8" s="11" t="n">
        <v>4</v>
      </c>
      <c r="D8" s="11" t="n">
        <v>4</v>
      </c>
    </row>
    <row r="9">
      <c r="A9" s="25" t="inlineStr">
        <is>
          <t>Colorado</t>
        </is>
      </c>
      <c r="B9" s="11" t="n">
        <v>10</v>
      </c>
      <c r="C9" s="11" t="n">
        <v>3</v>
      </c>
      <c r="D9" s="11" t="n">
        <v>6</v>
      </c>
    </row>
    <row r="10">
      <c r="A10" s="25" t="inlineStr">
        <is>
          <t>Connecticut</t>
        </is>
      </c>
      <c r="B10" s="11" t="n">
        <v>14</v>
      </c>
      <c r="C10" s="11" t="n">
        <v>7</v>
      </c>
      <c r="D10" s="11" t="n">
        <v>7</v>
      </c>
    </row>
    <row r="11">
      <c r="A11" s="25" t="inlineStr">
        <is>
          <t>Delaware</t>
        </is>
      </c>
      <c r="B11" s="11" t="n">
        <v>13</v>
      </c>
      <c r="C11" s="11" t="n">
        <v>6</v>
      </c>
      <c r="D11" s="11" t="n">
        <v>7</v>
      </c>
    </row>
    <row r="12">
      <c r="A12" s="25" t="inlineStr">
        <is>
          <t>Florida</t>
        </is>
      </c>
      <c r="B12" s="11" t="n">
        <v>13</v>
      </c>
      <c r="C12" s="11" t="n">
        <v>4</v>
      </c>
      <c r="D12" s="11" t="n">
        <v>9</v>
      </c>
    </row>
    <row r="13">
      <c r="A13" s="25" t="inlineStr">
        <is>
          <t>Georgia</t>
        </is>
      </c>
      <c r="B13" s="11" t="n">
        <v>11</v>
      </c>
      <c r="C13" s="11" t="n">
        <v>5</v>
      </c>
      <c r="D13" s="11" t="n">
        <v>6</v>
      </c>
    </row>
    <row r="14">
      <c r="A14" s="25" t="inlineStr">
        <is>
          <t>Hawaii</t>
        </is>
      </c>
      <c r="B14" s="11" t="n">
        <v>11</v>
      </c>
      <c r="C14" s="11" t="n">
        <v>5</v>
      </c>
      <c r="D14" s="11" t="n">
        <v>6</v>
      </c>
    </row>
    <row r="15">
      <c r="A15" s="25" t="inlineStr">
        <is>
          <t>Illinois</t>
        </is>
      </c>
      <c r="B15" s="11" t="n">
        <v>9</v>
      </c>
      <c r="C15" s="11" t="n">
        <v>5</v>
      </c>
      <c r="D15" s="11" t="n">
        <v>5</v>
      </c>
    </row>
    <row r="16">
      <c r="A16" s="25" t="inlineStr">
        <is>
          <t>Kansas</t>
        </is>
      </c>
      <c r="B16" s="11" t="n">
        <v>11</v>
      </c>
      <c r="C16" s="11" t="n">
        <v>5</v>
      </c>
      <c r="D16" s="11" t="n">
        <v>6</v>
      </c>
    </row>
    <row r="17">
      <c r="A17" s="25" t="inlineStr">
        <is>
          <t>Kentucky</t>
        </is>
      </c>
      <c r="B17" s="11" t="n">
        <v>9</v>
      </c>
      <c r="C17" s="11" t="n">
        <v>5</v>
      </c>
      <c r="D17" s="11" t="n">
        <v>5</v>
      </c>
    </row>
    <row r="18">
      <c r="A18" s="25" t="inlineStr">
        <is>
          <t>Louisiana</t>
        </is>
      </c>
      <c r="B18" s="11" t="n">
        <v>13</v>
      </c>
      <c r="C18" s="11" t="n">
        <v>9</v>
      </c>
      <c r="D18" s="11" t="n">
        <v>4</v>
      </c>
    </row>
    <row r="19">
      <c r="A19" s="25" t="inlineStr">
        <is>
          <t>Maine</t>
        </is>
      </c>
      <c r="B19" s="11" t="n">
        <v>13</v>
      </c>
      <c r="C19" s="11" t="n">
        <v>7</v>
      </c>
      <c r="D19" s="11" t="n">
        <v>7</v>
      </c>
    </row>
    <row r="20">
      <c r="A20" s="25" t="inlineStr">
        <is>
          <t>Maryland</t>
        </is>
      </c>
      <c r="B20" s="11" t="n">
        <v>11</v>
      </c>
      <c r="C20" s="11" t="n">
        <v>6</v>
      </c>
      <c r="D20" s="11" t="n">
        <v>5</v>
      </c>
    </row>
    <row r="21">
      <c r="A21" s="25" t="inlineStr">
        <is>
          <t>Massachusetts</t>
        </is>
      </c>
      <c r="B21" s="11" t="n">
        <v>15</v>
      </c>
      <c r="C21" s="11" t="n">
        <v>5</v>
      </c>
      <c r="D21" s="11" t="n">
        <v>10</v>
      </c>
    </row>
    <row r="22">
      <c r="A22" s="25" t="inlineStr">
        <is>
          <t>Minnesota</t>
        </is>
      </c>
      <c r="B22" s="11" t="n">
        <v>10</v>
      </c>
      <c r="C22" s="11" t="n">
        <v>3</v>
      </c>
      <c r="D22" s="11" t="n">
        <v>7</v>
      </c>
    </row>
    <row r="23">
      <c r="A23" s="25" t="inlineStr">
        <is>
          <t>Mississippi</t>
        </is>
      </c>
      <c r="B23" s="11" t="n">
        <v>11</v>
      </c>
      <c r="C23" s="11" t="n">
        <v>7</v>
      </c>
      <c r="D23" s="11" t="n">
        <v>3</v>
      </c>
    </row>
    <row r="24">
      <c r="A24" s="25" t="inlineStr">
        <is>
          <t>Missouri</t>
        </is>
      </c>
      <c r="B24" s="11" t="n">
        <v>11</v>
      </c>
      <c r="C24" s="11" t="n">
        <v>5</v>
      </c>
      <c r="D24" s="11" t="n">
        <v>6</v>
      </c>
    </row>
    <row r="25">
      <c r="A25" s="25" t="inlineStr">
        <is>
          <t>Montana</t>
        </is>
      </c>
      <c r="B25" s="11" t="n">
        <v>11</v>
      </c>
      <c r="C25" s="11" t="n">
        <v>3</v>
      </c>
      <c r="D25" s="11" t="n">
        <v>8</v>
      </c>
    </row>
    <row r="26">
      <c r="A26" s="25" t="inlineStr">
        <is>
          <t>Nevada</t>
        </is>
      </c>
      <c r="B26" s="11" t="n">
        <v>10</v>
      </c>
      <c r="C26" s="11" t="n">
        <v>5</v>
      </c>
      <c r="D26" s="11" t="n">
        <v>5</v>
      </c>
    </row>
    <row r="27">
      <c r="A27" s="25" t="inlineStr">
        <is>
          <t>New Mexico</t>
        </is>
      </c>
      <c r="B27" s="11" t="n">
        <v>15</v>
      </c>
      <c r="C27" s="11" t="n">
        <v>7</v>
      </c>
      <c r="D27" s="11" t="n">
        <v>9</v>
      </c>
    </row>
    <row r="28">
      <c r="A28" s="25" t="inlineStr">
        <is>
          <t>New York</t>
        </is>
      </c>
      <c r="B28" s="11" t="n">
        <v>10</v>
      </c>
      <c r="C28" s="11" t="n">
        <v>7</v>
      </c>
      <c r="D28" s="11" t="n">
        <v>4</v>
      </c>
    </row>
    <row r="29">
      <c r="A29" s="25" t="inlineStr">
        <is>
          <t>North Carolina</t>
        </is>
      </c>
      <c r="B29" s="11" t="n">
        <v>12</v>
      </c>
      <c r="C29" s="11" t="n">
        <v>8</v>
      </c>
      <c r="D29" s="11" t="n">
        <v>5</v>
      </c>
    </row>
    <row r="30">
      <c r="A30" s="25" t="inlineStr">
        <is>
          <t>Oklahoma</t>
        </is>
      </c>
      <c r="B30" s="11" t="n">
        <v>12</v>
      </c>
      <c r="C30" s="11" t="n">
        <v>8</v>
      </c>
      <c r="D30" s="11" t="n">
        <v>3</v>
      </c>
    </row>
    <row r="31">
      <c r="A31" s="25" t="inlineStr">
        <is>
          <t>Oregon</t>
        </is>
      </c>
      <c r="B31" s="11" t="n">
        <v>12</v>
      </c>
      <c r="C31" s="11" t="n">
        <v>3</v>
      </c>
      <c r="D31" s="11" t="n">
        <v>8</v>
      </c>
    </row>
    <row r="32">
      <c r="A32" s="25" t="inlineStr">
        <is>
          <t>Rhode Island</t>
        </is>
      </c>
      <c r="B32" s="11" t="n">
        <v>13</v>
      </c>
      <c r="C32" s="11" t="n">
        <v>3</v>
      </c>
      <c r="D32" s="11" t="n">
        <v>10</v>
      </c>
    </row>
    <row r="33">
      <c r="A33" s="25" t="inlineStr">
        <is>
          <t>South Carolina</t>
        </is>
      </c>
      <c r="B33" s="11" t="n">
        <v>12</v>
      </c>
      <c r="C33" s="11" t="n">
        <v>6</v>
      </c>
      <c r="D33" s="11" t="n">
        <v>5</v>
      </c>
    </row>
    <row r="34">
      <c r="A34" s="25" t="inlineStr">
        <is>
          <t>Tennessee</t>
        </is>
      </c>
      <c r="B34" s="11" t="n">
        <v>13</v>
      </c>
      <c r="C34" s="11" t="n">
        <v>4</v>
      </c>
      <c r="D34" s="11" t="n">
        <v>9</v>
      </c>
    </row>
    <row r="35">
      <c r="A35" s="25" t="inlineStr">
        <is>
          <t>Texas</t>
        </is>
      </c>
      <c r="B35" s="11" t="n">
        <v>13</v>
      </c>
      <c r="C35" s="11" t="n">
        <v>5</v>
      </c>
      <c r="D35" s="11" t="n">
        <v>8</v>
      </c>
    </row>
    <row r="36">
      <c r="A36" s="25" t="inlineStr">
        <is>
          <t>Utah</t>
        </is>
      </c>
      <c r="B36" s="11" t="n">
        <v>9</v>
      </c>
      <c r="C36" s="11" t="n">
        <v>4</v>
      </c>
      <c r="D36" s="11" t="n">
        <v>5</v>
      </c>
    </row>
    <row r="37">
      <c r="A37" s="25" t="inlineStr">
        <is>
          <t>Virginia</t>
        </is>
      </c>
      <c r="B37" s="11" t="n">
        <v>12</v>
      </c>
      <c r="C37" s="11" t="n">
        <v>6</v>
      </c>
      <c r="D37" s="11" t="n">
        <v>5</v>
      </c>
    </row>
    <row r="38">
      <c r="A38" s="25" t="inlineStr">
        <is>
          <t>Washington</t>
        </is>
      </c>
      <c r="B38" s="11" t="n">
        <v>10</v>
      </c>
      <c r="C38" s="11" t="n">
        <v>3</v>
      </c>
      <c r="D38" s="11" t="n">
        <v>7</v>
      </c>
    </row>
    <row r="39">
      <c r="A39" s="25" t="inlineStr">
        <is>
          <t>West Virginia</t>
        </is>
      </c>
      <c r="B39" s="11" t="n">
        <v>14</v>
      </c>
      <c r="C39" s="11" t="n">
        <v>8</v>
      </c>
      <c r="D39" s="11" t="n">
        <v>6</v>
      </c>
    </row>
    <row r="40">
      <c r="A40" s="25" t="inlineStr">
        <is>
          <t>Wisconsin</t>
        </is>
      </c>
      <c r="B40" s="11" t="n">
        <v>13</v>
      </c>
      <c r="C40" s="11" t="n">
        <v>7</v>
      </c>
      <c r="D40" s="11" t="n">
        <v>6</v>
      </c>
    </row>
    <row r="41">
      <c r="A41" s="25" t="inlineStr">
        <is>
          <t>Wyoming</t>
        </is>
      </c>
      <c r="B41" s="11" t="n">
        <v>10</v>
      </c>
      <c r="C41" s="11" t="n">
        <v>2</v>
      </c>
      <c r="D41" s="11" t="n">
        <v>8</v>
      </c>
    </row>
    <row r="42">
      <c r="A42" s="12" t="inlineStr">
        <is>
          <t>Other jurisdictions</t>
        </is>
      </c>
      <c r="B42" s="13" t="n"/>
      <c r="C42" s="13" t="n"/>
      <c r="D42" s="13" t="n"/>
    </row>
    <row r="43">
      <c r="A43" s="26" t="inlineStr">
        <is>
          <t>District of Columbia</t>
        </is>
      </c>
      <c r="B43" s="11" t="n">
        <v>9</v>
      </c>
      <c r="C43" s="11" t="n">
        <v>6</v>
      </c>
      <c r="D43" s="11" t="n">
        <v>2</v>
      </c>
    </row>
    <row r="44">
      <c r="A44" s="28" t="inlineStr">
        <is>
          <t>DoDEA¹</t>
        </is>
      </c>
      <c r="B44" s="15" t="n">
        <v>7</v>
      </c>
      <c r="C44" s="15" t="n">
        <v>4</v>
      </c>
      <c r="D44" s="15" t="n">
        <v>4</v>
      </c>
    </row>
    <row r="45">
      <c r="A45" s="16" t="inlineStr">
        <is>
          <t>¹ Department of Defense Education Activity (overseas and domestic schools).</t>
        </is>
      </c>
    </row>
    <row r="46">
      <c r="A46" s="16" t="inlineStr">
        <is>
          <t>NOTE: Beginning with the 2017 assessment, NAEP reading results are from a digitally based assessment; prior to 2017, results were from a paper-and-pencil based assessment. Alaska, Idaho, Indiana, Iowa, Michigan, Nebraska, New Hampshire, New Jersey, North Dakota, Ohio, Pennsylvania, South Dakota, and Vermont did not participate in the 1998 NAEP reading assessment. Detail may not sum to totals because of rounding.</t>
        </is>
      </c>
    </row>
    <row r="47">
      <c r="A47" s="16" t="inlineStr">
        <is>
          <t>SOURCE: U.S. Department of Education, Institute of Education Sciences, National Center for Education Statistics, National Assessment of Educational Progress (NAEP), 1998 Reading Assessment.</t>
        </is>
      </c>
    </row>
  </sheetData>
  <mergeCells count="3">
    <mergeCell ref="A2:A3"/>
    <mergeCell ref="B2:D2"/>
    <mergeCell ref="A42:D42"/>
  </mergeCells>
  <pageMargins left="0.75" right="0.75" top="1" bottom="1" header="0.5" footer="0.5"/>
</worksheet>
</file>

<file path=xl/worksheets/sheet4.xml><?xml version="1.0" encoding="utf-8"?>
<worksheet xmlns="http://schemas.openxmlformats.org/spreadsheetml/2006/main">
  <sheetPr>
    <outlinePr summaryBelow="1" summaryRight="1"/>
    <pageSetUpPr/>
  </sheetPr>
  <dimension ref="A1:E64"/>
  <sheetViews>
    <sheetView workbookViewId="0">
      <selection activeCell="A1" sqref="A1"/>
    </sheetView>
  </sheetViews>
  <sheetFormatPr baseColWidth="8" defaultRowHeight="15"/>
  <cols>
    <col width="43" customWidth="1" min="1" max="1"/>
    <col width="24" customWidth="1" min="2" max="2"/>
    <col width="24" customWidth="1" min="3" max="3"/>
    <col width="24" customWidth="1" min="4" max="4"/>
    <col width="24" customWidth="1" min="5" max="5"/>
  </cols>
  <sheetData>
    <row r="1">
      <c r="A1" s="2" t="inlineStr">
        <is>
          <t>Table A-3. Student sample sizes and target populations in NAEP reading at grades 4 and 8, by state/jurisdiction: 2022</t>
        </is>
      </c>
    </row>
    <row r="2">
      <c r="A2" s="17" t="inlineStr">
        <is>
          <t>State/jurisdiction</t>
        </is>
      </c>
      <c r="B2" s="18" t="inlineStr">
        <is>
          <t>Grade 4</t>
        </is>
      </c>
      <c r="C2" s="19" t="n"/>
      <c r="D2" s="18" t="inlineStr">
        <is>
          <t>Grade 8</t>
        </is>
      </c>
      <c r="E2" s="19" t="n"/>
    </row>
    <row r="3">
      <c r="A3" s="6" t="n"/>
      <c r="B3" s="20" t="inlineStr">
        <is>
          <t>Sample size</t>
        </is>
      </c>
      <c r="C3" s="21" t="inlineStr">
        <is>
          <t>Target population</t>
        </is>
      </c>
      <c r="D3" s="22" t="inlineStr">
        <is>
          <t>Sample size</t>
        </is>
      </c>
      <c r="E3" s="21" t="inlineStr">
        <is>
          <t>Target population</t>
        </is>
      </c>
    </row>
    <row r="4">
      <c r="A4" s="10" t="inlineStr">
        <is>
          <t>Nation</t>
        </is>
      </c>
      <c r="B4" s="23" t="n">
        <v>111600</v>
      </c>
      <c r="C4" s="23" t="n">
        <v>3696000</v>
      </c>
      <c r="D4" s="24" t="n">
        <v>115200</v>
      </c>
      <c r="E4" s="23" t="n">
        <v>3938000</v>
      </c>
    </row>
    <row r="5">
      <c r="A5" s="25" t="inlineStr">
        <is>
          <t>Public</t>
        </is>
      </c>
      <c r="B5" s="23" t="n">
        <v>107600</v>
      </c>
      <c r="C5" s="23" t="n">
        <v>3386000</v>
      </c>
      <c r="D5" s="24" t="n">
        <v>111900</v>
      </c>
      <c r="E5" s="23" t="n">
        <v>3625000</v>
      </c>
    </row>
    <row r="6">
      <c r="A6" s="25" t="inlineStr">
        <is>
          <t>Private</t>
        </is>
      </c>
      <c r="B6" s="23" t="n">
        <v>1500</v>
      </c>
      <c r="C6" s="23" t="n">
        <v>303000</v>
      </c>
      <c r="D6" s="24" t="n">
        <v>1500</v>
      </c>
      <c r="E6" s="23" t="n">
        <v>307000</v>
      </c>
    </row>
    <row r="7">
      <c r="A7" s="25" t="inlineStr">
        <is>
          <t>Alabama</t>
        </is>
      </c>
      <c r="B7" s="23" t="n">
        <v>1800</v>
      </c>
      <c r="C7" s="23" t="n">
        <v>52000</v>
      </c>
      <c r="D7" s="24" t="n">
        <v>1900</v>
      </c>
      <c r="E7" s="23" t="n">
        <v>54000</v>
      </c>
    </row>
    <row r="8">
      <c r="A8" s="25" t="inlineStr">
        <is>
          <t>Alaska</t>
        </is>
      </c>
      <c r="B8" s="23" t="n">
        <v>1700</v>
      </c>
      <c r="C8" s="23" t="n">
        <v>8000</v>
      </c>
      <c r="D8" s="24" t="n">
        <v>1600</v>
      </c>
      <c r="E8" s="23" t="n">
        <v>8000</v>
      </c>
    </row>
    <row r="9">
      <c r="A9" s="25" t="inlineStr">
        <is>
          <t>Arizona</t>
        </is>
      </c>
      <c r="B9" s="23" t="n">
        <v>1800</v>
      </c>
      <c r="C9" s="23" t="n">
        <v>75000</v>
      </c>
      <c r="D9" s="24" t="n">
        <v>1800</v>
      </c>
      <c r="E9" s="23" t="n">
        <v>86000</v>
      </c>
    </row>
    <row r="10">
      <c r="A10" s="25" t="inlineStr">
        <is>
          <t>Arkansas</t>
        </is>
      </c>
      <c r="B10" s="23" t="n">
        <v>1700</v>
      </c>
      <c r="C10" s="23" t="n">
        <v>34000</v>
      </c>
      <c r="D10" s="24" t="n">
        <v>1900</v>
      </c>
      <c r="E10" s="23" t="n">
        <v>36000</v>
      </c>
    </row>
    <row r="11">
      <c r="A11" s="25" t="inlineStr">
        <is>
          <t>California</t>
        </is>
      </c>
      <c r="B11" s="23" t="n">
        <v>3700</v>
      </c>
      <c r="C11" s="23" t="n">
        <v>401000</v>
      </c>
      <c r="D11" s="24" t="n">
        <v>3800</v>
      </c>
      <c r="E11" s="23" t="n">
        <v>415000</v>
      </c>
    </row>
    <row r="12">
      <c r="A12" s="25" t="inlineStr">
        <is>
          <t>Colorado</t>
        </is>
      </c>
      <c r="B12" s="23" t="n">
        <v>2400</v>
      </c>
      <c r="C12" s="23" t="n">
        <v>61000</v>
      </c>
      <c r="D12" s="24" t="n">
        <v>2400</v>
      </c>
      <c r="E12" s="23" t="n">
        <v>62000</v>
      </c>
    </row>
    <row r="13">
      <c r="A13" s="25" t="inlineStr">
        <is>
          <t>Connecticut</t>
        </is>
      </c>
      <c r="B13" s="23" t="n">
        <v>1700</v>
      </c>
      <c r="C13" s="23" t="n">
        <v>35000</v>
      </c>
      <c r="D13" s="24" t="n">
        <v>1800</v>
      </c>
      <c r="E13" s="23" t="n">
        <v>38000</v>
      </c>
    </row>
    <row r="14">
      <c r="A14" s="25" t="inlineStr">
        <is>
          <t>Delaware</t>
        </is>
      </c>
      <c r="B14" s="23" t="n">
        <v>1700</v>
      </c>
      <c r="C14" s="23" t="n">
        <v>10000</v>
      </c>
      <c r="D14" s="24" t="n">
        <v>1800</v>
      </c>
      <c r="E14" s="23" t="n">
        <v>11000</v>
      </c>
    </row>
    <row r="15">
      <c r="A15" s="25" t="inlineStr">
        <is>
          <t>Florida</t>
        </is>
      </c>
      <c r="B15" s="23" t="n">
        <v>4400</v>
      </c>
      <c r="C15" s="23" t="n">
        <v>194000</v>
      </c>
      <c r="D15" s="24" t="n">
        <v>4600</v>
      </c>
      <c r="E15" s="23" t="n">
        <v>213000</v>
      </c>
    </row>
    <row r="16">
      <c r="A16" s="25" t="inlineStr">
        <is>
          <t>Georgia</t>
        </is>
      </c>
      <c r="B16" s="23" t="n">
        <v>2600</v>
      </c>
      <c r="C16" s="23" t="n">
        <v>125000</v>
      </c>
      <c r="D16" s="24" t="n">
        <v>2700</v>
      </c>
      <c r="E16" s="23" t="n">
        <v>132000</v>
      </c>
    </row>
    <row r="17">
      <c r="A17" s="25" t="inlineStr">
        <is>
          <t>Hawaii</t>
        </is>
      </c>
      <c r="B17" s="23" t="n">
        <v>1700</v>
      </c>
      <c r="C17" s="23" t="n">
        <v>13000</v>
      </c>
      <c r="D17" s="24" t="n">
        <v>1800</v>
      </c>
      <c r="E17" s="23" t="n">
        <v>13000</v>
      </c>
    </row>
    <row r="18">
      <c r="A18" s="25" t="inlineStr">
        <is>
          <t>Idaho</t>
        </is>
      </c>
      <c r="B18" s="23" t="n">
        <v>1600</v>
      </c>
      <c r="C18" s="23" t="n">
        <v>19000</v>
      </c>
      <c r="D18" s="24" t="n">
        <v>1900</v>
      </c>
      <c r="E18" s="23" t="n">
        <v>23000</v>
      </c>
    </row>
    <row r="19">
      <c r="A19" s="25" t="inlineStr">
        <is>
          <t>Illinois</t>
        </is>
      </c>
      <c r="B19" s="23" t="n">
        <v>2600</v>
      </c>
      <c r="C19" s="23" t="n">
        <v>121000</v>
      </c>
      <c r="D19" s="24" t="n">
        <v>2800</v>
      </c>
      <c r="E19" s="23" t="n">
        <v>141000</v>
      </c>
    </row>
    <row r="20">
      <c r="A20" s="25" t="inlineStr">
        <is>
          <t>Indiana</t>
        </is>
      </c>
      <c r="B20" s="23" t="n">
        <v>1700</v>
      </c>
      <c r="C20" s="23" t="n">
        <v>70000</v>
      </c>
      <c r="D20" s="24" t="n">
        <v>1800</v>
      </c>
      <c r="E20" s="23" t="n">
        <v>77000</v>
      </c>
    </row>
    <row r="21">
      <c r="A21" s="25" t="inlineStr">
        <is>
          <t>Iowa</t>
        </is>
      </c>
      <c r="B21" s="23" t="n">
        <v>1800</v>
      </c>
      <c r="C21" s="23" t="n">
        <v>34000</v>
      </c>
      <c r="D21" s="24" t="n">
        <v>1800</v>
      </c>
      <c r="E21" s="23" t="n">
        <v>36000</v>
      </c>
    </row>
    <row r="22">
      <c r="A22" s="25" t="inlineStr">
        <is>
          <t>Kansas</t>
        </is>
      </c>
      <c r="B22" s="23" t="n">
        <v>1700</v>
      </c>
      <c r="C22" s="23" t="n">
        <v>32000</v>
      </c>
      <c r="D22" s="24" t="n">
        <v>1900</v>
      </c>
      <c r="E22" s="23" t="n">
        <v>35000</v>
      </c>
    </row>
    <row r="23">
      <c r="A23" s="25" t="inlineStr">
        <is>
          <t>Kentucky</t>
        </is>
      </c>
      <c r="B23" s="23" t="n">
        <v>2300</v>
      </c>
      <c r="C23" s="23" t="n">
        <v>41000</v>
      </c>
      <c r="D23" s="24" t="n">
        <v>2500</v>
      </c>
      <c r="E23" s="23" t="n">
        <v>48000</v>
      </c>
    </row>
    <row r="24">
      <c r="A24" s="25" t="inlineStr">
        <is>
          <t>Louisiana</t>
        </is>
      </c>
      <c r="B24" s="23" t="n">
        <v>1700</v>
      </c>
      <c r="C24" s="23" t="n">
        <v>47000</v>
      </c>
      <c r="D24" s="24" t="n">
        <v>1800</v>
      </c>
      <c r="E24" s="23" t="n">
        <v>48000</v>
      </c>
    </row>
    <row r="25">
      <c r="A25" s="25" t="inlineStr">
        <is>
          <t>Maine</t>
        </is>
      </c>
      <c r="B25" s="23" t="n">
        <v>1700</v>
      </c>
      <c r="C25" s="23" t="n">
        <v>11000</v>
      </c>
      <c r="D25" s="24" t="n">
        <v>1800</v>
      </c>
      <c r="E25" s="23" t="n">
        <v>13000</v>
      </c>
    </row>
    <row r="26">
      <c r="A26" s="25" t="inlineStr">
        <is>
          <t>Maryland</t>
        </is>
      </c>
      <c r="B26" s="23" t="n">
        <v>2400</v>
      </c>
      <c r="C26" s="23" t="n">
        <v>60000</v>
      </c>
      <c r="D26" s="24" t="n">
        <v>2600</v>
      </c>
      <c r="E26" s="23" t="n">
        <v>68000</v>
      </c>
    </row>
    <row r="27">
      <c r="A27" s="25" t="inlineStr">
        <is>
          <t>Massachusetts</t>
        </is>
      </c>
      <c r="B27" s="23" t="n">
        <v>2600</v>
      </c>
      <c r="C27" s="23" t="n">
        <v>67000</v>
      </c>
      <c r="D27" s="24" t="n">
        <v>2600</v>
      </c>
      <c r="E27" s="23" t="n">
        <v>68000</v>
      </c>
    </row>
    <row r="28">
      <c r="A28" s="25" t="inlineStr">
        <is>
          <t>Michigan</t>
        </is>
      </c>
      <c r="B28" s="23" t="n">
        <v>2500</v>
      </c>
      <c r="C28" s="23" t="n">
        <v>94000</v>
      </c>
      <c r="D28" s="24" t="n">
        <v>2500</v>
      </c>
      <c r="E28" s="23" t="n">
        <v>104000</v>
      </c>
    </row>
    <row r="29">
      <c r="A29" s="25" t="inlineStr">
        <is>
          <t>Minnesota</t>
        </is>
      </c>
      <c r="B29" s="23" t="n">
        <v>1800</v>
      </c>
      <c r="C29" s="23" t="n">
        <v>62000</v>
      </c>
      <c r="D29" s="24" t="n">
        <v>1600</v>
      </c>
      <c r="E29" s="23" t="n">
        <v>61000</v>
      </c>
    </row>
    <row r="30">
      <c r="A30" s="25" t="inlineStr">
        <is>
          <t>Mississippi</t>
        </is>
      </c>
      <c r="B30" s="23" t="n">
        <v>1800</v>
      </c>
      <c r="C30" s="23" t="n">
        <v>31000</v>
      </c>
      <c r="D30" s="24" t="n">
        <v>1900</v>
      </c>
      <c r="E30" s="23" t="n">
        <v>36000</v>
      </c>
    </row>
    <row r="31">
      <c r="A31" s="25" t="inlineStr">
        <is>
          <t>Missouri</t>
        </is>
      </c>
      <c r="B31" s="23" t="n">
        <v>1700</v>
      </c>
      <c r="C31" s="23" t="n">
        <v>61000</v>
      </c>
      <c r="D31" s="24" t="n">
        <v>1900</v>
      </c>
      <c r="E31" s="23" t="n">
        <v>68000</v>
      </c>
    </row>
    <row r="32">
      <c r="A32" s="25" t="inlineStr">
        <is>
          <t>Montana</t>
        </is>
      </c>
      <c r="B32" s="23" t="n">
        <v>1800</v>
      </c>
      <c r="C32" s="23" t="n">
        <v>11000</v>
      </c>
      <c r="D32" s="24" t="n">
        <v>1700</v>
      </c>
      <c r="E32" s="23" t="n">
        <v>11000</v>
      </c>
    </row>
    <row r="33">
      <c r="A33" s="25" t="inlineStr">
        <is>
          <t>Nebraska</t>
        </is>
      </c>
      <c r="B33" s="23" t="n">
        <v>1800</v>
      </c>
      <c r="C33" s="23" t="n">
        <v>22000</v>
      </c>
      <c r="D33" s="24" t="n">
        <v>1900</v>
      </c>
      <c r="E33" s="23" t="n">
        <v>24000</v>
      </c>
    </row>
    <row r="34">
      <c r="A34" s="25" t="inlineStr">
        <is>
          <t>Nevada</t>
        </is>
      </c>
      <c r="B34" s="23" t="n">
        <v>2000</v>
      </c>
      <c r="C34" s="23" t="n">
        <v>35000</v>
      </c>
      <c r="D34" s="24" t="n">
        <v>2000</v>
      </c>
      <c r="E34" s="23" t="n">
        <v>37000</v>
      </c>
    </row>
    <row r="35">
      <c r="A35" s="25" t="inlineStr">
        <is>
          <t>New Hampshire</t>
        </is>
      </c>
      <c r="B35" s="23" t="n">
        <v>1700</v>
      </c>
      <c r="C35" s="23" t="n">
        <v>12000</v>
      </c>
      <c r="D35" s="24" t="n">
        <v>1700</v>
      </c>
      <c r="E35" s="23" t="n">
        <v>14000</v>
      </c>
    </row>
    <row r="36">
      <c r="A36" s="25" t="inlineStr">
        <is>
          <t>New Jersey</t>
        </is>
      </c>
      <c r="B36" s="23" t="n">
        <v>1700</v>
      </c>
      <c r="C36" s="23" t="n">
        <v>89000</v>
      </c>
      <c r="D36" s="24" t="n">
        <v>1800</v>
      </c>
      <c r="E36" s="23" t="n">
        <v>99000</v>
      </c>
    </row>
    <row r="37">
      <c r="A37" s="25" t="inlineStr">
        <is>
          <t>New Mexico</t>
        </is>
      </c>
      <c r="B37" s="23" t="n">
        <v>2100</v>
      </c>
      <c r="C37" s="23" t="n">
        <v>21000</v>
      </c>
      <c r="D37" s="24" t="n">
        <v>2200</v>
      </c>
      <c r="E37" s="23" t="n">
        <v>24000</v>
      </c>
    </row>
    <row r="38">
      <c r="A38" s="25" t="inlineStr">
        <is>
          <t>New York</t>
        </is>
      </c>
      <c r="B38" s="23" t="n">
        <v>2300</v>
      </c>
      <c r="C38" s="23" t="n">
        <v>181000</v>
      </c>
      <c r="D38" s="24" t="n">
        <v>2300</v>
      </c>
      <c r="E38" s="23" t="n">
        <v>186000</v>
      </c>
    </row>
    <row r="39">
      <c r="A39" s="25" t="inlineStr">
        <is>
          <t>North Carolina</t>
        </is>
      </c>
      <c r="B39" s="23" t="n">
        <v>3300</v>
      </c>
      <c r="C39" s="23" t="n">
        <v>110000</v>
      </c>
      <c r="D39" s="24" t="n">
        <v>3400</v>
      </c>
      <c r="E39" s="23" t="n">
        <v>114000</v>
      </c>
    </row>
    <row r="40">
      <c r="A40" s="25" t="inlineStr">
        <is>
          <t>North Dakota</t>
        </is>
      </c>
      <c r="B40" s="23" t="n">
        <v>1800</v>
      </c>
      <c r="C40" s="23" t="n">
        <v>9000</v>
      </c>
      <c r="D40" s="24" t="n">
        <v>1800</v>
      </c>
      <c r="E40" s="23" t="n">
        <v>8000</v>
      </c>
    </row>
    <row r="41">
      <c r="A41" s="25" t="inlineStr">
        <is>
          <t>Ohio</t>
        </is>
      </c>
      <c r="B41" s="23" t="n">
        <v>2300</v>
      </c>
      <c r="C41" s="23" t="n">
        <v>105000</v>
      </c>
      <c r="D41" s="24" t="n">
        <v>2500</v>
      </c>
      <c r="E41" s="23" t="n">
        <v>118000</v>
      </c>
    </row>
    <row r="42">
      <c r="A42" s="25" t="inlineStr">
        <is>
          <t>Oklahoma</t>
        </is>
      </c>
      <c r="B42" s="23" t="n">
        <v>1700</v>
      </c>
      <c r="C42" s="23" t="n">
        <v>46000</v>
      </c>
      <c r="D42" s="24" t="n">
        <v>1800</v>
      </c>
      <c r="E42" s="23" t="n">
        <v>49000</v>
      </c>
    </row>
    <row r="43">
      <c r="A43" s="25" t="inlineStr">
        <is>
          <t>Oregon</t>
        </is>
      </c>
      <c r="B43" s="23" t="n">
        <v>1700</v>
      </c>
      <c r="C43" s="23" t="n">
        <v>39000</v>
      </c>
      <c r="D43" s="24" t="n">
        <v>1700</v>
      </c>
      <c r="E43" s="23" t="n">
        <v>41000</v>
      </c>
    </row>
    <row r="44">
      <c r="A44" s="25" t="inlineStr">
        <is>
          <t>Pennsylvania</t>
        </is>
      </c>
      <c r="B44" s="23" t="n">
        <v>2500</v>
      </c>
      <c r="C44" s="23" t="n">
        <v>116000</v>
      </c>
      <c r="D44" s="24" t="n">
        <v>2500</v>
      </c>
      <c r="E44" s="23" t="n">
        <v>129000</v>
      </c>
    </row>
    <row r="45">
      <c r="A45" s="25" t="inlineStr">
        <is>
          <t>Rhode Island</t>
        </is>
      </c>
      <c r="B45" s="23" t="n">
        <v>1800</v>
      </c>
      <c r="C45" s="23" t="n">
        <v>10000</v>
      </c>
      <c r="D45" s="24" t="n">
        <v>1800</v>
      </c>
      <c r="E45" s="23" t="n">
        <v>10000</v>
      </c>
    </row>
    <row r="46">
      <c r="A46" s="25" t="inlineStr">
        <is>
          <t>South Carolina</t>
        </is>
      </c>
      <c r="B46" s="23" t="n">
        <v>1800</v>
      </c>
      <c r="C46" s="23" t="n">
        <v>53000</v>
      </c>
      <c r="D46" s="24" t="n">
        <v>1800</v>
      </c>
      <c r="E46" s="23" t="n">
        <v>57000</v>
      </c>
    </row>
    <row r="47">
      <c r="A47" s="25" t="inlineStr">
        <is>
          <t>South Dakota</t>
        </is>
      </c>
      <c r="B47" s="23" t="n">
        <v>1800</v>
      </c>
      <c r="C47" s="23" t="n">
        <v>10000</v>
      </c>
      <c r="D47" s="24" t="n">
        <v>1900</v>
      </c>
      <c r="E47" s="23" t="n">
        <v>11000</v>
      </c>
    </row>
    <row r="48">
      <c r="A48" s="25" t="inlineStr">
        <is>
          <t>Tennessee</t>
        </is>
      </c>
      <c r="B48" s="23" t="n">
        <v>2400</v>
      </c>
      <c r="C48" s="23" t="n">
        <v>72000</v>
      </c>
      <c r="D48" s="24" t="n">
        <v>2500</v>
      </c>
      <c r="E48" s="23" t="n">
        <v>72000</v>
      </c>
    </row>
    <row r="49">
      <c r="A49" s="25" t="inlineStr">
        <is>
          <t>Texas</t>
        </is>
      </c>
      <c r="B49" s="23" t="n">
        <v>5600</v>
      </c>
      <c r="C49" s="23" t="n">
        <v>386000</v>
      </c>
      <c r="D49" s="24" t="n">
        <v>5700</v>
      </c>
      <c r="E49" s="23" t="n">
        <v>399000</v>
      </c>
    </row>
    <row r="50">
      <c r="A50" s="25" t="inlineStr">
        <is>
          <t>Utah</t>
        </is>
      </c>
      <c r="B50" s="23" t="n">
        <v>1800</v>
      </c>
      <c r="C50" s="23" t="n">
        <v>46000</v>
      </c>
      <c r="D50" s="24" t="n">
        <v>1800</v>
      </c>
      <c r="E50" s="23" t="n">
        <v>51000</v>
      </c>
    </row>
    <row r="51">
      <c r="A51" s="25" t="inlineStr">
        <is>
          <t>Vermont</t>
        </is>
      </c>
      <c r="B51" s="23" t="n">
        <v>1700</v>
      </c>
      <c r="C51" s="23" t="n">
        <v>6000</v>
      </c>
      <c r="D51" s="24" t="n">
        <v>1800</v>
      </c>
      <c r="E51" s="23" t="n">
        <v>6000</v>
      </c>
    </row>
    <row r="52">
      <c r="A52" s="25" t="inlineStr">
        <is>
          <t>Virginia</t>
        </is>
      </c>
      <c r="B52" s="23" t="n">
        <v>1600</v>
      </c>
      <c r="C52" s="23" t="n">
        <v>89000</v>
      </c>
      <c r="D52" s="24" t="n">
        <v>1800</v>
      </c>
      <c r="E52" s="23" t="n">
        <v>94000</v>
      </c>
    </row>
    <row r="53">
      <c r="A53" s="25" t="inlineStr">
        <is>
          <t>Washington</t>
        </is>
      </c>
      <c r="B53" s="23" t="n">
        <v>1800</v>
      </c>
      <c r="C53" s="23" t="n">
        <v>75000</v>
      </c>
      <c r="D53" s="24" t="n">
        <v>1800</v>
      </c>
      <c r="E53" s="23" t="n">
        <v>82000</v>
      </c>
    </row>
    <row r="54">
      <c r="A54" s="25" t="inlineStr">
        <is>
          <t>West Virginia</t>
        </is>
      </c>
      <c r="B54" s="23" t="n">
        <v>1600</v>
      </c>
      <c r="C54" s="23" t="n">
        <v>17000</v>
      </c>
      <c r="D54" s="24" t="n">
        <v>1900</v>
      </c>
      <c r="E54" s="23" t="n">
        <v>19000</v>
      </c>
    </row>
    <row r="55">
      <c r="A55" s="25" t="inlineStr">
        <is>
          <t>Wisconsin</t>
        </is>
      </c>
      <c r="B55" s="23" t="n">
        <v>2300</v>
      </c>
      <c r="C55" s="23" t="n">
        <v>53000</v>
      </c>
      <c r="D55" s="24" t="n">
        <v>2600</v>
      </c>
      <c r="E55" s="23" t="n">
        <v>64000</v>
      </c>
    </row>
    <row r="56">
      <c r="A56" s="25" t="inlineStr">
        <is>
          <t>Wyoming</t>
        </is>
      </c>
      <c r="B56" s="23" t="n">
        <v>1700</v>
      </c>
      <c r="C56" s="23" t="n">
        <v>7000</v>
      </c>
      <c r="D56" s="24" t="n">
        <v>1800</v>
      </c>
      <c r="E56" s="23" t="n">
        <v>7000</v>
      </c>
    </row>
    <row r="57">
      <c r="A57" s="12" t="inlineStr">
        <is>
          <t>Other jurisdictions</t>
        </is>
      </c>
      <c r="B57" s="13" t="n"/>
      <c r="C57" s="13" t="n"/>
      <c r="D57" s="13" t="n"/>
      <c r="E57" s="13" t="n"/>
    </row>
    <row r="58">
      <c r="A58" s="26" t="inlineStr">
        <is>
          <t>BIE¹</t>
        </is>
      </c>
      <c r="B58" s="11" t="inlineStr">
        <is>
          <t>&lt; 50</t>
        </is>
      </c>
      <c r="C58" s="23" t="n">
        <v>2000</v>
      </c>
      <c r="D58" s="27" t="n">
        <v>100</v>
      </c>
      <c r="E58" s="23" t="n">
        <v>2000</v>
      </c>
    </row>
    <row r="59">
      <c r="A59" s="26" t="inlineStr">
        <is>
          <t>District of Columbia</t>
        </is>
      </c>
      <c r="B59" s="23" t="n">
        <v>1700</v>
      </c>
      <c r="C59" s="23" t="n">
        <v>6000</v>
      </c>
      <c r="D59" s="24" t="n">
        <v>1700</v>
      </c>
      <c r="E59" s="23" t="n">
        <v>5000</v>
      </c>
    </row>
    <row r="60">
      <c r="A60" s="28" t="inlineStr">
        <is>
          <t>DoDEA²</t>
        </is>
      </c>
      <c r="B60" s="29" t="n">
        <v>2300</v>
      </c>
      <c r="C60" s="29" t="n">
        <v>6000</v>
      </c>
      <c r="D60" s="30" t="n">
        <v>1700</v>
      </c>
      <c r="E60" s="29" t="n">
        <v>4000</v>
      </c>
    </row>
    <row r="61">
      <c r="A61" s="16" t="inlineStr">
        <is>
          <t>¹ Bureau of Indian Education.</t>
        </is>
      </c>
    </row>
    <row r="62">
      <c r="A62" s="16" t="inlineStr">
        <is>
          <t>² Department of Defense Education Activity (overseas and domestic schools).</t>
        </is>
      </c>
    </row>
    <row r="63">
      <c r="A63" s="16" t="inlineStr">
        <is>
          <t>NOTE: In 2022, a new category of "full-time remote student who cannot be assessed" was included in the sample size and target population. Beginning with the 2017 assessment, NAEP reading results are from a digitally based assessment; prior to 2017, results were from a paper-and-pencil based assessment. The sample size is rounded to the nearest hundred. The target population is rounded to the nearest thousand. Data for BIE and DoDEA schools are counted in the overall national totals, but not in the public school totals. Data for the District of Columbia public schools are counted, along with the states, in the national public school totals. Detail may not sum to totals because of rounding.</t>
        </is>
      </c>
    </row>
    <row r="64">
      <c r="A64" s="16" t="inlineStr">
        <is>
          <t>SOURCE: U.S. Department of Education, Institute of Education Sciences, National Center for Education Statistics, National Assessment of Educational Progress (NAEP), 2022 Reading Assessment.</t>
        </is>
      </c>
    </row>
  </sheetData>
  <mergeCells count="4">
    <mergeCell ref="A2:A3"/>
    <mergeCell ref="B2:C2"/>
    <mergeCell ref="D2:E2"/>
    <mergeCell ref="A57:E57"/>
  </mergeCells>
  <pageMargins left="0.75" right="0.75" top="1" bottom="1" header="0.5" footer="0.5"/>
</worksheet>
</file>

<file path=xl/worksheets/sheet40.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3</v>
      </c>
      <c r="D4" s="11" t="n">
        <v>7</v>
      </c>
      <c r="E4" s="11" t="n">
        <v>5</v>
      </c>
      <c r="F4" s="11" t="n">
        <v>2</v>
      </c>
      <c r="G4" s="27" t="n">
        <v>13</v>
      </c>
      <c r="H4" s="11" t="n">
        <v>5</v>
      </c>
      <c r="I4" s="11" t="n">
        <v>8</v>
      </c>
      <c r="J4" s="11" t="n">
        <v>5</v>
      </c>
      <c r="K4" s="11" t="n">
        <v>4</v>
      </c>
    </row>
    <row r="5">
      <c r="A5" s="25" t="inlineStr">
        <is>
          <t>Alabama</t>
        </is>
      </c>
      <c r="B5" s="11" t="n">
        <v>12</v>
      </c>
      <c r="C5" s="11" t="n">
        <v>6</v>
      </c>
      <c r="D5" s="11" t="n">
        <v>6</v>
      </c>
      <c r="E5" s="11" t="n">
        <v>5</v>
      </c>
      <c r="F5" s="11" t="inlineStr">
        <is>
          <t>#</t>
        </is>
      </c>
      <c r="G5" s="27" t="n">
        <v>14</v>
      </c>
      <c r="H5" s="11" t="n">
        <v>2</v>
      </c>
      <c r="I5" s="11" t="n">
        <v>12</v>
      </c>
      <c r="J5" s="11" t="n">
        <v>11</v>
      </c>
      <c r="K5" s="11" t="n">
        <v>1</v>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9</v>
      </c>
      <c r="C7" s="11" t="n">
        <v>3</v>
      </c>
      <c r="D7" s="11" t="n">
        <v>6</v>
      </c>
      <c r="E7" s="11" t="n">
        <v>4</v>
      </c>
      <c r="F7" s="11" t="n">
        <v>1</v>
      </c>
      <c r="G7" s="27" t="n">
        <v>11</v>
      </c>
      <c r="H7" s="11" t="n">
        <v>4</v>
      </c>
      <c r="I7" s="11" t="n">
        <v>7</v>
      </c>
      <c r="J7" s="11" t="n">
        <v>6</v>
      </c>
      <c r="K7" s="11" t="n">
        <v>2</v>
      </c>
    </row>
    <row r="8">
      <c r="A8" s="25" t="inlineStr">
        <is>
          <t>Arkansas</t>
        </is>
      </c>
      <c r="B8" s="11" t="n">
        <v>10</v>
      </c>
      <c r="C8" s="11" t="n">
        <v>4</v>
      </c>
      <c r="D8" s="11" t="n">
        <v>6</v>
      </c>
      <c r="E8" s="11" t="n">
        <v>5</v>
      </c>
      <c r="F8" s="11" t="n">
        <v>1</v>
      </c>
      <c r="G8" s="27" t="n">
        <v>13</v>
      </c>
      <c r="H8" s="11" t="n">
        <v>4</v>
      </c>
      <c r="I8" s="11" t="n">
        <v>9</v>
      </c>
      <c r="J8" s="11" t="n">
        <v>7</v>
      </c>
      <c r="K8" s="11" t="n">
        <v>2</v>
      </c>
    </row>
    <row r="9">
      <c r="A9" s="25" t="inlineStr">
        <is>
          <t>California</t>
        </is>
      </c>
      <c r="B9" s="11" t="n">
        <v>8</v>
      </c>
      <c r="C9" s="11" t="n">
        <v>2</v>
      </c>
      <c r="D9" s="11" t="n">
        <v>6</v>
      </c>
      <c r="E9" s="11" t="n">
        <v>5</v>
      </c>
      <c r="F9" s="11" t="n">
        <v>1</v>
      </c>
      <c r="G9" s="27" t="n">
        <v>10</v>
      </c>
      <c r="H9" s="11" t="n">
        <v>2</v>
      </c>
      <c r="I9" s="11" t="n">
        <v>7</v>
      </c>
      <c r="J9" s="11" t="n">
        <v>6</v>
      </c>
      <c r="K9" s="11" t="n">
        <v>2</v>
      </c>
    </row>
    <row r="10">
      <c r="A10" s="25" t="inlineStr">
        <is>
          <t>Colorado</t>
        </is>
      </c>
      <c r="B10" s="11" t="n">
        <v>10</v>
      </c>
      <c r="C10" s="11" t="n">
        <v>3</v>
      </c>
      <c r="D10" s="11" t="n">
        <v>7</v>
      </c>
      <c r="E10" s="11" t="n">
        <v>5</v>
      </c>
      <c r="F10" s="11" t="n">
        <v>2</v>
      </c>
      <c r="G10" s="27" t="inlineStr">
        <is>
          <t>—</t>
        </is>
      </c>
      <c r="H10" s="11" t="inlineStr">
        <is>
          <t>—</t>
        </is>
      </c>
      <c r="I10" s="11" t="inlineStr">
        <is>
          <t>—</t>
        </is>
      </c>
      <c r="J10" s="11" t="inlineStr">
        <is>
          <t>—</t>
        </is>
      </c>
      <c r="K10" s="11" t="inlineStr">
        <is>
          <t>—</t>
        </is>
      </c>
    </row>
    <row r="11">
      <c r="A11" s="25" t="inlineStr">
        <is>
          <t>Connecticut</t>
        </is>
      </c>
      <c r="B11" s="11" t="n">
        <v>13</v>
      </c>
      <c r="C11" s="11" t="n">
        <v>5</v>
      </c>
      <c r="D11" s="11" t="n">
        <v>9</v>
      </c>
      <c r="E11" s="11" t="n">
        <v>6</v>
      </c>
      <c r="F11" s="11" t="n">
        <v>3</v>
      </c>
      <c r="G11" s="27" t="n">
        <v>15</v>
      </c>
      <c r="H11" s="11" t="n">
        <v>3</v>
      </c>
      <c r="I11" s="11" t="n">
        <v>11</v>
      </c>
      <c r="J11" s="11" t="n">
        <v>5</v>
      </c>
      <c r="K11" s="11" t="n">
        <v>6</v>
      </c>
    </row>
    <row r="12">
      <c r="A12" s="25" t="inlineStr">
        <is>
          <t>Delaware</t>
        </is>
      </c>
      <c r="B12" s="11" t="n">
        <v>14</v>
      </c>
      <c r="C12" s="11" t="n">
        <v>2</v>
      </c>
      <c r="D12" s="11" t="n">
        <v>12</v>
      </c>
      <c r="E12" s="11" t="n">
        <v>10</v>
      </c>
      <c r="F12" s="11" t="n">
        <v>2</v>
      </c>
      <c r="G12" s="27" t="n">
        <v>14</v>
      </c>
      <c r="H12" s="11" t="n">
        <v>6</v>
      </c>
      <c r="I12" s="11" t="n">
        <v>8</v>
      </c>
      <c r="J12" s="11" t="n">
        <v>2</v>
      </c>
      <c r="K12" s="11" t="n">
        <v>6</v>
      </c>
    </row>
    <row r="13">
      <c r="A13" s="25" t="inlineStr">
        <is>
          <t>Florida</t>
        </is>
      </c>
      <c r="B13" s="11" t="n">
        <v>13</v>
      </c>
      <c r="C13" s="11" t="n">
        <v>4</v>
      </c>
      <c r="D13" s="11" t="n">
        <v>9</v>
      </c>
      <c r="E13" s="11" t="n">
        <v>6</v>
      </c>
      <c r="F13" s="11" t="n">
        <v>2</v>
      </c>
      <c r="G13" s="27" t="n">
        <v>16</v>
      </c>
      <c r="H13" s="11" t="n">
        <v>4</v>
      </c>
      <c r="I13" s="11" t="n">
        <v>12</v>
      </c>
      <c r="J13" s="11" t="n">
        <v>6</v>
      </c>
      <c r="K13" s="11" t="n">
        <v>6</v>
      </c>
    </row>
    <row r="14">
      <c r="A14" s="25" t="inlineStr">
        <is>
          <t>Georgia</t>
        </is>
      </c>
      <c r="B14" s="11" t="n">
        <v>10</v>
      </c>
      <c r="C14" s="11" t="n">
        <v>4</v>
      </c>
      <c r="D14" s="11" t="n">
        <v>6</v>
      </c>
      <c r="E14" s="11" t="n">
        <v>4</v>
      </c>
      <c r="F14" s="11" t="n">
        <v>2</v>
      </c>
      <c r="G14" s="27" t="n">
        <v>10</v>
      </c>
      <c r="H14" s="11" t="n">
        <v>3</v>
      </c>
      <c r="I14" s="11" t="n">
        <v>7</v>
      </c>
      <c r="J14" s="11" t="n">
        <v>4</v>
      </c>
      <c r="K14" s="11" t="n">
        <v>3</v>
      </c>
    </row>
    <row r="15">
      <c r="A15" s="25" t="inlineStr">
        <is>
          <t>Hawaii</t>
        </is>
      </c>
      <c r="B15" s="11" t="n">
        <v>11</v>
      </c>
      <c r="C15" s="11" t="n">
        <v>4</v>
      </c>
      <c r="D15" s="11" t="n">
        <v>7</v>
      </c>
      <c r="E15" s="11" t="n">
        <v>6</v>
      </c>
      <c r="F15" s="11" t="n">
        <v>2</v>
      </c>
      <c r="G15" s="27" t="n">
        <v>15</v>
      </c>
      <c r="H15" s="11" t="n">
        <v>4</v>
      </c>
      <c r="I15" s="11" t="n">
        <v>12</v>
      </c>
      <c r="J15" s="11" t="n">
        <v>7</v>
      </c>
      <c r="K15" s="11" t="n">
        <v>5</v>
      </c>
    </row>
    <row r="16">
      <c r="A16" s="25" t="inlineStr">
        <is>
          <t>Idaho</t>
        </is>
      </c>
      <c r="B16" s="11" t="inlineStr">
        <is>
          <t>—</t>
        </is>
      </c>
      <c r="C16" s="11" t="inlineStr">
        <is>
          <t>—</t>
        </is>
      </c>
      <c r="D16" s="11" t="inlineStr">
        <is>
          <t>—</t>
        </is>
      </c>
      <c r="E16" s="11" t="inlineStr">
        <is>
          <t>—</t>
        </is>
      </c>
      <c r="F16" s="11" t="inlineStr">
        <is>
          <t>—</t>
        </is>
      </c>
      <c r="G16" s="27" t="n">
        <v>11</v>
      </c>
      <c r="H16" s="11" t="n">
        <v>3</v>
      </c>
      <c r="I16" s="11" t="n">
        <v>8</v>
      </c>
      <c r="J16" s="11" t="n">
        <v>6</v>
      </c>
      <c r="K16" s="11" t="n">
        <v>2</v>
      </c>
    </row>
    <row r="17">
      <c r="A17" s="25" t="inlineStr">
        <is>
          <t>Illinois</t>
        </is>
      </c>
      <c r="B17" s="11" t="n">
        <v>9</v>
      </c>
      <c r="C17" s="11" t="n">
        <v>3</v>
      </c>
      <c r="D17" s="11" t="n">
        <v>7</v>
      </c>
      <c r="E17" s="11" t="n">
        <v>4</v>
      </c>
      <c r="F17" s="11" t="n">
        <v>3</v>
      </c>
      <c r="G17" s="27" t="n">
        <v>12</v>
      </c>
      <c r="H17" s="11" t="n">
        <v>3</v>
      </c>
      <c r="I17" s="11" t="n">
        <v>10</v>
      </c>
      <c r="J17" s="11" t="n">
        <v>4</v>
      </c>
      <c r="K17" s="11" t="n">
        <v>6</v>
      </c>
    </row>
    <row r="18">
      <c r="A18" s="25" t="inlineStr">
        <is>
          <t>Indiana</t>
        </is>
      </c>
      <c r="B18" s="11" t="inlineStr">
        <is>
          <t>—</t>
        </is>
      </c>
      <c r="C18" s="11" t="inlineStr">
        <is>
          <t>—</t>
        </is>
      </c>
      <c r="D18" s="11" t="inlineStr">
        <is>
          <t>—</t>
        </is>
      </c>
      <c r="E18" s="11" t="inlineStr">
        <is>
          <t>—</t>
        </is>
      </c>
      <c r="F18" s="11" t="inlineStr">
        <is>
          <t>—</t>
        </is>
      </c>
      <c r="G18" s="27" t="n">
        <v>14</v>
      </c>
      <c r="H18" s="11" t="n">
        <v>4</v>
      </c>
      <c r="I18" s="11" t="n">
        <v>10</v>
      </c>
      <c r="J18" s="11" t="n">
        <v>7</v>
      </c>
      <c r="K18" s="11" t="n">
        <v>3</v>
      </c>
    </row>
    <row r="19">
      <c r="A19" s="25" t="inlineStr">
        <is>
          <t>Iowa</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Kansas</t>
        </is>
      </c>
      <c r="B20" s="11" t="n">
        <v>9</v>
      </c>
      <c r="C20" s="11" t="n">
        <v>3</v>
      </c>
      <c r="D20" s="11" t="n">
        <v>7</v>
      </c>
      <c r="E20" s="11" t="n">
        <v>5</v>
      </c>
      <c r="F20" s="11" t="n">
        <v>2</v>
      </c>
      <c r="G20" s="27" t="n">
        <v>13</v>
      </c>
      <c r="H20" s="11" t="n">
        <v>4</v>
      </c>
      <c r="I20" s="11" t="n">
        <v>9</v>
      </c>
      <c r="J20" s="11" t="n">
        <v>5</v>
      </c>
      <c r="K20" s="11" t="n">
        <v>4</v>
      </c>
    </row>
    <row r="21">
      <c r="A21" s="25" t="inlineStr">
        <is>
          <t>Kentucky</t>
        </is>
      </c>
      <c r="B21" s="11" t="n">
        <v>9</v>
      </c>
      <c r="C21" s="11" t="n">
        <v>3</v>
      </c>
      <c r="D21" s="11" t="n">
        <v>6</v>
      </c>
      <c r="E21" s="11" t="n">
        <v>4</v>
      </c>
      <c r="F21" s="11" t="n">
        <v>3</v>
      </c>
      <c r="G21" s="27" t="n">
        <v>12</v>
      </c>
      <c r="H21" s="11" t="n">
        <v>6</v>
      </c>
      <c r="I21" s="11" t="n">
        <v>5</v>
      </c>
      <c r="J21" s="11" t="n">
        <v>4</v>
      </c>
      <c r="K21" s="11" t="n">
        <v>1</v>
      </c>
    </row>
    <row r="22">
      <c r="A22" s="25" t="inlineStr">
        <is>
          <t>Louisiana</t>
        </is>
      </c>
      <c r="B22" s="11" t="n">
        <v>13</v>
      </c>
      <c r="C22" s="11" t="n">
        <v>5</v>
      </c>
      <c r="D22" s="11" t="n">
        <v>9</v>
      </c>
      <c r="E22" s="11" t="n">
        <v>4</v>
      </c>
      <c r="F22" s="11" t="n">
        <v>5</v>
      </c>
      <c r="G22" s="27" t="n">
        <v>16</v>
      </c>
      <c r="H22" s="11" t="n">
        <v>10</v>
      </c>
      <c r="I22" s="11" t="n">
        <v>6</v>
      </c>
      <c r="J22" s="11" t="n">
        <v>3</v>
      </c>
      <c r="K22" s="11" t="n">
        <v>3</v>
      </c>
    </row>
    <row r="23">
      <c r="A23" s="25" t="inlineStr">
        <is>
          <t>Maine</t>
        </is>
      </c>
      <c r="B23" s="11" t="n">
        <v>13</v>
      </c>
      <c r="C23" s="11" t="n">
        <v>5</v>
      </c>
      <c r="D23" s="11" t="n">
        <v>8</v>
      </c>
      <c r="E23" s="11" t="n">
        <v>6</v>
      </c>
      <c r="F23" s="11" t="n">
        <v>3</v>
      </c>
      <c r="G23" s="27" t="n">
        <v>16</v>
      </c>
      <c r="H23" s="11" t="n">
        <v>4</v>
      </c>
      <c r="I23" s="11" t="n">
        <v>12</v>
      </c>
      <c r="J23" s="11" t="n">
        <v>7</v>
      </c>
      <c r="K23" s="11" t="n">
        <v>6</v>
      </c>
    </row>
    <row r="24">
      <c r="A24" s="25" t="inlineStr">
        <is>
          <t>Maryland</t>
        </is>
      </c>
      <c r="B24" s="11" t="n">
        <v>10</v>
      </c>
      <c r="C24" s="11" t="n">
        <v>3</v>
      </c>
      <c r="D24" s="11" t="n">
        <v>8</v>
      </c>
      <c r="E24" s="11" t="n">
        <v>3</v>
      </c>
      <c r="F24" s="11" t="n">
        <v>5</v>
      </c>
      <c r="G24" s="27" t="n">
        <v>13</v>
      </c>
      <c r="H24" s="11" t="n">
        <v>4</v>
      </c>
      <c r="I24" s="11" t="n">
        <v>9</v>
      </c>
      <c r="J24" s="11" t="n">
        <v>7</v>
      </c>
      <c r="K24" s="11" t="n">
        <v>2</v>
      </c>
    </row>
    <row r="25">
      <c r="A25" s="25" t="inlineStr">
        <is>
          <t>Massachusetts</t>
        </is>
      </c>
      <c r="B25" s="11" t="n">
        <v>15</v>
      </c>
      <c r="C25" s="11" t="n">
        <v>3</v>
      </c>
      <c r="D25" s="11" t="n">
        <v>11</v>
      </c>
      <c r="E25" s="11" t="n">
        <v>7</v>
      </c>
      <c r="F25" s="11" t="n">
        <v>5</v>
      </c>
      <c r="G25" s="27" t="n">
        <v>17</v>
      </c>
      <c r="H25" s="11" t="n">
        <v>4</v>
      </c>
      <c r="I25" s="11" t="n">
        <v>13</v>
      </c>
      <c r="J25" s="11" t="n">
        <v>5</v>
      </c>
      <c r="K25" s="11" t="n">
        <v>8</v>
      </c>
    </row>
    <row r="26">
      <c r="A26" s="25" t="inlineStr">
        <is>
          <t>Michigan</t>
        </is>
      </c>
      <c r="B26" s="11" t="inlineStr">
        <is>
          <t>—</t>
        </is>
      </c>
      <c r="C26" s="11" t="inlineStr">
        <is>
          <t>—</t>
        </is>
      </c>
      <c r="D26" s="11" t="inlineStr">
        <is>
          <t>—</t>
        </is>
      </c>
      <c r="E26" s="11" t="inlineStr">
        <is>
          <t>—</t>
        </is>
      </c>
      <c r="F26" s="11" t="inlineStr">
        <is>
          <t>—</t>
        </is>
      </c>
      <c r="G26" s="27" t="n">
        <v>11</v>
      </c>
      <c r="H26" s="11" t="n">
        <v>6</v>
      </c>
      <c r="I26" s="11" t="n">
        <v>5</v>
      </c>
      <c r="J26" s="11" t="n">
        <v>3</v>
      </c>
      <c r="K26" s="11" t="n">
        <v>2</v>
      </c>
    </row>
    <row r="27">
      <c r="A27" s="25" t="inlineStr">
        <is>
          <t>Minnesota</t>
        </is>
      </c>
      <c r="B27" s="11" t="n">
        <v>10</v>
      </c>
      <c r="C27" s="11" t="n">
        <v>1</v>
      </c>
      <c r="D27" s="11" t="n">
        <v>9</v>
      </c>
      <c r="E27" s="11" t="n">
        <v>7</v>
      </c>
      <c r="F27" s="11" t="n">
        <v>2</v>
      </c>
      <c r="G27" s="27" t="n">
        <v>11</v>
      </c>
      <c r="H27" s="11" t="n">
        <v>2</v>
      </c>
      <c r="I27" s="11" t="n">
        <v>9</v>
      </c>
      <c r="J27" s="11" t="n">
        <v>7</v>
      </c>
      <c r="K27" s="11" t="n">
        <v>3</v>
      </c>
    </row>
    <row r="28">
      <c r="A28" s="25" t="inlineStr">
        <is>
          <t>Mississippi</t>
        </is>
      </c>
      <c r="B28" s="11" t="n">
        <v>10</v>
      </c>
      <c r="C28" s="11" t="n">
        <v>5</v>
      </c>
      <c r="D28" s="11" t="n">
        <v>5</v>
      </c>
      <c r="E28" s="11" t="n">
        <v>4</v>
      </c>
      <c r="F28" s="11" t="n">
        <v>1</v>
      </c>
      <c r="G28" s="27" t="n">
        <v>10</v>
      </c>
      <c r="H28" s="11" t="n">
        <v>5</v>
      </c>
      <c r="I28" s="11" t="n">
        <v>5</v>
      </c>
      <c r="J28" s="11" t="n">
        <v>3</v>
      </c>
      <c r="K28" s="11" t="n">
        <v>1</v>
      </c>
    </row>
    <row r="29">
      <c r="A29" s="25" t="inlineStr">
        <is>
          <t>Missouri</t>
        </is>
      </c>
      <c r="B29" s="11" t="n">
        <v>12</v>
      </c>
      <c r="C29" s="11" t="n">
        <v>3</v>
      </c>
      <c r="D29" s="11" t="n">
        <v>9</v>
      </c>
      <c r="E29" s="11" t="n">
        <v>6</v>
      </c>
      <c r="F29" s="11" t="n">
        <v>3</v>
      </c>
      <c r="G29" s="27" t="n">
        <v>15</v>
      </c>
      <c r="H29" s="11" t="n">
        <v>7</v>
      </c>
      <c r="I29" s="11" t="n">
        <v>7</v>
      </c>
      <c r="J29" s="11" t="n">
        <v>3</v>
      </c>
      <c r="K29" s="11" t="n">
        <v>4</v>
      </c>
    </row>
    <row r="30">
      <c r="A30" s="25" t="inlineStr">
        <is>
          <t>Montana</t>
        </is>
      </c>
      <c r="B30" s="11" t="n">
        <v>11</v>
      </c>
      <c r="C30" s="11" t="n">
        <v>4</v>
      </c>
      <c r="D30" s="11" t="n">
        <v>7</v>
      </c>
      <c r="E30" s="11" t="n">
        <v>6</v>
      </c>
      <c r="F30" s="11" t="n">
        <v>1</v>
      </c>
      <c r="G30" s="27" t="n">
        <v>11</v>
      </c>
      <c r="H30" s="11" t="n">
        <v>4</v>
      </c>
      <c r="I30" s="11" t="n">
        <v>8</v>
      </c>
      <c r="J30" s="11" t="n">
        <v>6</v>
      </c>
      <c r="K30" s="11" t="n">
        <v>2</v>
      </c>
    </row>
    <row r="31">
      <c r="A31" s="25" t="inlineStr">
        <is>
          <t>Nebraska</t>
        </is>
      </c>
      <c r="B31" s="11" t="inlineStr">
        <is>
          <t>—</t>
        </is>
      </c>
      <c r="C31" s="11" t="inlineStr">
        <is>
          <t>—</t>
        </is>
      </c>
      <c r="D31" s="11" t="inlineStr">
        <is>
          <t>—</t>
        </is>
      </c>
      <c r="E31" s="11" t="inlineStr">
        <is>
          <t>—</t>
        </is>
      </c>
      <c r="F31" s="11" t="inlineStr">
        <is>
          <t>—</t>
        </is>
      </c>
      <c r="G31" s="27" t="n">
        <v>14</v>
      </c>
      <c r="H31" s="11" t="n">
        <v>5</v>
      </c>
      <c r="I31" s="11" t="n">
        <v>9</v>
      </c>
      <c r="J31" s="11" t="n">
        <v>7</v>
      </c>
      <c r="K31" s="11" t="n">
        <v>2</v>
      </c>
    </row>
    <row r="32">
      <c r="A32" s="25" t="inlineStr">
        <is>
          <t>Nevada</t>
        </is>
      </c>
      <c r="B32" s="11" t="n">
        <v>10</v>
      </c>
      <c r="C32" s="11" t="n">
        <v>4</v>
      </c>
      <c r="D32" s="11" t="n">
        <v>6</v>
      </c>
      <c r="E32" s="11" t="n">
        <v>5</v>
      </c>
      <c r="F32" s="11" t="n">
        <v>1</v>
      </c>
      <c r="G32" s="27" t="n">
        <v>13</v>
      </c>
      <c r="H32" s="11" t="n">
        <v>4</v>
      </c>
      <c r="I32" s="11" t="n">
        <v>9</v>
      </c>
      <c r="J32" s="11" t="n">
        <v>7</v>
      </c>
      <c r="K32" s="11" t="n">
        <v>2</v>
      </c>
    </row>
    <row r="33">
      <c r="A33" s="25" t="inlineStr">
        <is>
          <t>New Hampshire</t>
        </is>
      </c>
      <c r="B33" s="11" t="inlineStr">
        <is>
          <t>—</t>
        </is>
      </c>
      <c r="C33" s="11" t="inlineStr">
        <is>
          <t>—</t>
        </is>
      </c>
      <c r="D33" s="11" t="inlineStr">
        <is>
          <t>—</t>
        </is>
      </c>
      <c r="E33" s="11" t="inlineStr">
        <is>
          <t>—</t>
        </is>
      </c>
      <c r="F33" s="11" t="inlineStr">
        <is>
          <t>—</t>
        </is>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15</v>
      </c>
      <c r="C35" s="11" t="n">
        <v>5</v>
      </c>
      <c r="D35" s="11" t="n">
        <v>10</v>
      </c>
      <c r="E35" s="11" t="n">
        <v>6</v>
      </c>
      <c r="F35" s="11" t="n">
        <v>3</v>
      </c>
      <c r="G35" s="27" t="n">
        <v>18</v>
      </c>
      <c r="H35" s="11" t="n">
        <v>7</v>
      </c>
      <c r="I35" s="11" t="n">
        <v>12</v>
      </c>
      <c r="J35" s="11" t="n">
        <v>7</v>
      </c>
      <c r="K35" s="11" t="n">
        <v>5</v>
      </c>
    </row>
    <row r="36">
      <c r="A36" s="25" t="inlineStr">
        <is>
          <t>New York</t>
        </is>
      </c>
      <c r="B36" s="11" t="n">
        <v>10</v>
      </c>
      <c r="C36" s="11" t="n">
        <v>4</v>
      </c>
      <c r="D36" s="11" t="n">
        <v>6</v>
      </c>
      <c r="E36" s="11" t="n">
        <v>2</v>
      </c>
      <c r="F36" s="11" t="n">
        <v>5</v>
      </c>
      <c r="G36" s="27" t="n">
        <v>15</v>
      </c>
      <c r="H36" s="11" t="n">
        <v>8</v>
      </c>
      <c r="I36" s="11" t="n">
        <v>8</v>
      </c>
      <c r="J36" s="11" t="n">
        <v>2</v>
      </c>
      <c r="K36" s="11" t="n">
        <v>6</v>
      </c>
    </row>
    <row r="37">
      <c r="A37" s="25" t="inlineStr">
        <is>
          <t>North Carolina</t>
        </is>
      </c>
      <c r="B37" s="11" t="n">
        <v>13</v>
      </c>
      <c r="C37" s="11" t="n">
        <v>5</v>
      </c>
      <c r="D37" s="11" t="n">
        <v>8</v>
      </c>
      <c r="E37" s="11" t="n">
        <v>3</v>
      </c>
      <c r="F37" s="11" t="n">
        <v>5</v>
      </c>
      <c r="G37" s="27" t="n">
        <v>16</v>
      </c>
      <c r="H37" s="11" t="n">
        <v>8</v>
      </c>
      <c r="I37" s="11" t="n">
        <v>8</v>
      </c>
      <c r="J37" s="11" t="n">
        <v>2</v>
      </c>
      <c r="K37" s="11" t="n">
        <v>6</v>
      </c>
    </row>
    <row r="38">
      <c r="A38" s="25" t="inlineStr">
        <is>
          <t>North Dakota</t>
        </is>
      </c>
      <c r="B38" s="11" t="inlineStr">
        <is>
          <t>—</t>
        </is>
      </c>
      <c r="C38" s="11" t="inlineStr">
        <is>
          <t>—</t>
        </is>
      </c>
      <c r="D38" s="11" t="inlineStr">
        <is>
          <t>—</t>
        </is>
      </c>
      <c r="E38" s="11" t="inlineStr">
        <is>
          <t>—</t>
        </is>
      </c>
      <c r="F38" s="11" t="inlineStr">
        <is>
          <t>—</t>
        </is>
      </c>
      <c r="G38" s="27" t="n">
        <v>14</v>
      </c>
      <c r="H38" s="11" t="n">
        <v>4</v>
      </c>
      <c r="I38" s="11" t="n">
        <v>10</v>
      </c>
      <c r="J38" s="11" t="n">
        <v>7</v>
      </c>
      <c r="K38" s="11" t="n">
        <v>2</v>
      </c>
    </row>
    <row r="39">
      <c r="A39" s="25" t="inlineStr">
        <is>
          <t>Ohio</t>
        </is>
      </c>
      <c r="B39" s="11" t="inlineStr">
        <is>
          <t>—</t>
        </is>
      </c>
      <c r="C39" s="11" t="inlineStr">
        <is>
          <t>—</t>
        </is>
      </c>
      <c r="D39" s="11" t="inlineStr">
        <is>
          <t>—</t>
        </is>
      </c>
      <c r="E39" s="11" t="inlineStr">
        <is>
          <t>—</t>
        </is>
      </c>
      <c r="F39" s="11" t="inlineStr">
        <is>
          <t>—</t>
        </is>
      </c>
      <c r="G39" s="27" t="n">
        <v>12</v>
      </c>
      <c r="H39" s="11" t="n">
        <v>7</v>
      </c>
      <c r="I39" s="11" t="n">
        <v>5</v>
      </c>
      <c r="J39" s="11" t="n">
        <v>4</v>
      </c>
      <c r="K39" s="11" t="n">
        <v>1</v>
      </c>
    </row>
    <row r="40">
      <c r="A40" s="25" t="inlineStr">
        <is>
          <t>Oklahoma</t>
        </is>
      </c>
      <c r="B40" s="11" t="n">
        <v>11</v>
      </c>
      <c r="C40" s="11" t="n">
        <v>8</v>
      </c>
      <c r="D40" s="11" t="n">
        <v>3</v>
      </c>
      <c r="E40" s="11" t="n">
        <v>2</v>
      </c>
      <c r="F40" s="11" t="n">
        <v>1</v>
      </c>
      <c r="G40" s="27" t="n">
        <v>15</v>
      </c>
      <c r="H40" s="11" t="n">
        <v>4</v>
      </c>
      <c r="I40" s="11" t="n">
        <v>11</v>
      </c>
      <c r="J40" s="11" t="n">
        <v>8</v>
      </c>
      <c r="K40" s="11" t="n">
        <v>4</v>
      </c>
    </row>
    <row r="41">
      <c r="A41" s="25" t="inlineStr">
        <is>
          <t>Oregon</t>
        </is>
      </c>
      <c r="B41" s="11" t="n">
        <v>12</v>
      </c>
      <c r="C41" s="11" t="n">
        <v>3</v>
      </c>
      <c r="D41" s="11" t="n">
        <v>9</v>
      </c>
      <c r="E41" s="11" t="n">
        <v>5</v>
      </c>
      <c r="F41" s="11" t="n">
        <v>4</v>
      </c>
      <c r="G41" s="27" t="n">
        <v>13</v>
      </c>
      <c r="H41" s="11" t="n">
        <v>4</v>
      </c>
      <c r="I41" s="11" t="n">
        <v>9</v>
      </c>
      <c r="J41" s="11" t="n">
        <v>7</v>
      </c>
      <c r="K41" s="11" t="n">
        <v>2</v>
      </c>
    </row>
    <row r="42">
      <c r="A42" s="25" t="inlineStr">
        <is>
          <t>Pennsylvania</t>
        </is>
      </c>
      <c r="B42" s="11" t="inlineStr">
        <is>
          <t>—</t>
        </is>
      </c>
      <c r="C42" s="11" t="inlineStr">
        <is>
          <t>—</t>
        </is>
      </c>
      <c r="D42" s="11" t="inlineStr">
        <is>
          <t>—</t>
        </is>
      </c>
      <c r="E42" s="11" t="inlineStr">
        <is>
          <t>—</t>
        </is>
      </c>
      <c r="F42" s="11" t="inlineStr">
        <is>
          <t>—</t>
        </is>
      </c>
      <c r="G42" s="27" t="n">
        <v>14</v>
      </c>
      <c r="H42" s="11" t="n">
        <v>2</v>
      </c>
      <c r="I42" s="11" t="n">
        <v>11</v>
      </c>
      <c r="J42" s="11" t="n">
        <v>4</v>
      </c>
      <c r="K42" s="11" t="n">
        <v>8</v>
      </c>
    </row>
    <row r="43">
      <c r="A43" s="25" t="inlineStr">
        <is>
          <t>Rhode Island</t>
        </is>
      </c>
      <c r="B43" s="11" t="n">
        <v>13</v>
      </c>
      <c r="C43" s="11" t="n">
        <v>5</v>
      </c>
      <c r="D43" s="11" t="n">
        <v>9</v>
      </c>
      <c r="E43" s="11" t="n">
        <v>7</v>
      </c>
      <c r="F43" s="11" t="n">
        <v>1</v>
      </c>
      <c r="G43" s="27" t="n">
        <v>16</v>
      </c>
      <c r="H43" s="11" t="n">
        <v>4</v>
      </c>
      <c r="I43" s="11" t="n">
        <v>12</v>
      </c>
      <c r="J43" s="11" t="n">
        <v>5</v>
      </c>
      <c r="K43" s="11" t="n">
        <v>7</v>
      </c>
    </row>
    <row r="44">
      <c r="A44" s="25" t="inlineStr">
        <is>
          <t>South Carolina</t>
        </is>
      </c>
      <c r="B44" s="11" t="n">
        <v>11</v>
      </c>
      <c r="C44" s="11" t="n">
        <v>5</v>
      </c>
      <c r="D44" s="11" t="n">
        <v>6</v>
      </c>
      <c r="E44" s="11" t="n">
        <v>5</v>
      </c>
      <c r="F44" s="11" t="n">
        <v>1</v>
      </c>
      <c r="G44" s="27" t="n">
        <v>14</v>
      </c>
      <c r="H44" s="11" t="n">
        <v>5</v>
      </c>
      <c r="I44" s="11" t="n">
        <v>9</v>
      </c>
      <c r="J44" s="11" t="n">
        <v>6</v>
      </c>
      <c r="K44" s="11" t="n">
        <v>3</v>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13</v>
      </c>
      <c r="C46" s="11" t="n">
        <v>5</v>
      </c>
      <c r="D46" s="11" t="n">
        <v>8</v>
      </c>
      <c r="E46" s="11" t="n">
        <v>7</v>
      </c>
      <c r="F46" s="11" t="n">
        <v>1</v>
      </c>
      <c r="G46" s="27" t="n">
        <v>12</v>
      </c>
      <c r="H46" s="11" t="n">
        <v>3</v>
      </c>
      <c r="I46" s="11" t="n">
        <v>9</v>
      </c>
      <c r="J46" s="11" t="n">
        <v>8</v>
      </c>
      <c r="K46" s="11" t="n">
        <v>1</v>
      </c>
    </row>
    <row r="47">
      <c r="A47" s="25" t="inlineStr">
        <is>
          <t>Texas</t>
        </is>
      </c>
      <c r="B47" s="11" t="n">
        <v>13</v>
      </c>
      <c r="C47" s="11" t="n">
        <v>4</v>
      </c>
      <c r="D47" s="11" t="n">
        <v>9</v>
      </c>
      <c r="E47" s="11" t="n">
        <v>6</v>
      </c>
      <c r="F47" s="11" t="n">
        <v>2</v>
      </c>
      <c r="G47" s="27" t="n">
        <v>14</v>
      </c>
      <c r="H47" s="11" t="n">
        <v>6</v>
      </c>
      <c r="I47" s="11" t="n">
        <v>8</v>
      </c>
      <c r="J47" s="11" t="n">
        <v>7</v>
      </c>
      <c r="K47" s="11" t="n">
        <v>1</v>
      </c>
    </row>
    <row r="48">
      <c r="A48" s="25" t="inlineStr">
        <is>
          <t>Utah</t>
        </is>
      </c>
      <c r="B48" s="11" t="n">
        <v>10</v>
      </c>
      <c r="C48" s="11" t="n">
        <v>3</v>
      </c>
      <c r="D48" s="11" t="n">
        <v>6</v>
      </c>
      <c r="E48" s="11" t="n">
        <v>5</v>
      </c>
      <c r="F48" s="11" t="n">
        <v>1</v>
      </c>
      <c r="G48" s="27" t="n">
        <v>10</v>
      </c>
      <c r="H48" s="11" t="n">
        <v>3</v>
      </c>
      <c r="I48" s="11" t="n">
        <v>7</v>
      </c>
      <c r="J48" s="11" t="n">
        <v>5</v>
      </c>
      <c r="K48" s="11" t="n">
        <v>2</v>
      </c>
    </row>
    <row r="49">
      <c r="A49" s="25" t="inlineStr">
        <is>
          <t>Vermont</t>
        </is>
      </c>
      <c r="B49" s="11" t="inlineStr">
        <is>
          <t>—</t>
        </is>
      </c>
      <c r="C49" s="11" t="inlineStr">
        <is>
          <t>—</t>
        </is>
      </c>
      <c r="D49" s="11" t="inlineStr">
        <is>
          <t>—</t>
        </is>
      </c>
      <c r="E49" s="11" t="inlineStr">
        <is>
          <t>—</t>
        </is>
      </c>
      <c r="F49" s="11" t="inlineStr">
        <is>
          <t>—</t>
        </is>
      </c>
      <c r="G49" s="27" t="n">
        <v>17</v>
      </c>
      <c r="H49" s="11" t="n">
        <v>4</v>
      </c>
      <c r="I49" s="11" t="n">
        <v>13</v>
      </c>
      <c r="J49" s="11" t="n">
        <v>7</v>
      </c>
      <c r="K49" s="11" t="n">
        <v>6</v>
      </c>
    </row>
    <row r="50">
      <c r="A50" s="25" t="inlineStr">
        <is>
          <t>Virginia</t>
        </is>
      </c>
      <c r="B50" s="11" t="n">
        <v>12</v>
      </c>
      <c r="C50" s="11" t="n">
        <v>5</v>
      </c>
      <c r="D50" s="11" t="n">
        <v>7</v>
      </c>
      <c r="E50" s="11" t="n">
        <v>4</v>
      </c>
      <c r="F50" s="11" t="n">
        <v>3</v>
      </c>
      <c r="G50" s="27" t="n">
        <v>14</v>
      </c>
      <c r="H50" s="11" t="n">
        <v>7</v>
      </c>
      <c r="I50" s="11" t="n">
        <v>7</v>
      </c>
      <c r="J50" s="11" t="n">
        <v>4</v>
      </c>
      <c r="K50" s="11" t="n">
        <v>4</v>
      </c>
    </row>
    <row r="51">
      <c r="A51" s="25" t="inlineStr">
        <is>
          <t>Washington</t>
        </is>
      </c>
      <c r="B51" s="11" t="n">
        <v>10</v>
      </c>
      <c r="C51" s="11" t="n">
        <v>3</v>
      </c>
      <c r="D51" s="11" t="n">
        <v>7</v>
      </c>
      <c r="E51" s="11" t="n">
        <v>4</v>
      </c>
      <c r="F51" s="11" t="n">
        <v>3</v>
      </c>
      <c r="G51" s="27" t="n">
        <v>11</v>
      </c>
      <c r="H51" s="11" t="n">
        <v>3</v>
      </c>
      <c r="I51" s="11" t="n">
        <v>8</v>
      </c>
      <c r="J51" s="11" t="n">
        <v>4</v>
      </c>
      <c r="K51" s="11" t="n">
        <v>4</v>
      </c>
    </row>
    <row r="52">
      <c r="A52" s="25" t="inlineStr">
        <is>
          <t>West Virginia</t>
        </is>
      </c>
      <c r="B52" s="11" t="n">
        <v>14</v>
      </c>
      <c r="C52" s="11" t="n">
        <v>7</v>
      </c>
      <c r="D52" s="11" t="n">
        <v>6</v>
      </c>
      <c r="E52" s="11" t="n">
        <v>4</v>
      </c>
      <c r="F52" s="11" t="n">
        <v>2</v>
      </c>
      <c r="G52" s="27" t="n">
        <v>16</v>
      </c>
      <c r="H52" s="11" t="n">
        <v>10</v>
      </c>
      <c r="I52" s="11" t="n">
        <v>7</v>
      </c>
      <c r="J52" s="11" t="n">
        <v>4</v>
      </c>
      <c r="K52" s="11" t="n">
        <v>2</v>
      </c>
    </row>
    <row r="53">
      <c r="A53" s="25" t="inlineStr">
        <is>
          <t>Wisconsin</t>
        </is>
      </c>
      <c r="B53" s="11" t="n">
        <v>13</v>
      </c>
      <c r="C53" s="11" t="n">
        <v>5</v>
      </c>
      <c r="D53" s="11" t="n">
        <v>9</v>
      </c>
      <c r="E53" s="11" t="n">
        <v>4</v>
      </c>
      <c r="F53" s="11" t="n">
        <v>4</v>
      </c>
      <c r="G53" s="27" t="n">
        <v>14</v>
      </c>
      <c r="H53" s="11" t="n">
        <v>5</v>
      </c>
      <c r="I53" s="11" t="n">
        <v>8</v>
      </c>
      <c r="J53" s="11" t="n">
        <v>3</v>
      </c>
      <c r="K53" s="11" t="n">
        <v>5</v>
      </c>
    </row>
    <row r="54">
      <c r="A54" s="25" t="inlineStr">
        <is>
          <t>Wyoming</t>
        </is>
      </c>
      <c r="B54" s="11" t="n">
        <v>10</v>
      </c>
      <c r="C54" s="11" t="n">
        <v>2</v>
      </c>
      <c r="D54" s="11" t="n">
        <v>8</v>
      </c>
      <c r="E54" s="11" t="n">
        <v>7</v>
      </c>
      <c r="F54" s="11" t="n">
        <v>1</v>
      </c>
      <c r="G54" s="27" t="n">
        <v>13</v>
      </c>
      <c r="H54" s="11" t="n">
        <v>3</v>
      </c>
      <c r="I54" s="11" t="n">
        <v>10</v>
      </c>
      <c r="J54" s="11" t="n">
        <v>4</v>
      </c>
      <c r="K54" s="11" t="n">
        <v>6</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13</v>
      </c>
      <c r="C56" s="11" t="n">
        <v>4</v>
      </c>
      <c r="D56" s="11" t="n">
        <v>8</v>
      </c>
      <c r="E56" s="11" t="n">
        <v>6</v>
      </c>
      <c r="F56" s="11" t="n">
        <v>3</v>
      </c>
      <c r="G56" s="27" t="n">
        <v>16</v>
      </c>
      <c r="H56" s="11" t="n">
        <v>6</v>
      </c>
      <c r="I56" s="11" t="n">
        <v>11</v>
      </c>
      <c r="J56" s="11" t="n">
        <v>4</v>
      </c>
      <c r="K56" s="11" t="n">
        <v>7</v>
      </c>
    </row>
    <row r="57">
      <c r="A57" s="28" t="inlineStr">
        <is>
          <t>DoDEA¹</t>
        </is>
      </c>
      <c r="B57" s="15" t="n">
        <v>7</v>
      </c>
      <c r="C57" s="15" t="n">
        <v>1</v>
      </c>
      <c r="D57" s="15" t="n">
        <v>6</v>
      </c>
      <c r="E57" s="15" t="n">
        <v>4</v>
      </c>
      <c r="F57" s="15" t="n">
        <v>2</v>
      </c>
      <c r="G57" s="32" t="n">
        <v>7</v>
      </c>
      <c r="H57" s="15" t="n">
        <v>1</v>
      </c>
      <c r="I57" s="15" t="n">
        <v>6</v>
      </c>
      <c r="J57" s="15" t="n">
        <v>3</v>
      </c>
      <c r="K57" s="15" t="n">
        <v>3</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1.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4</v>
      </c>
      <c r="D4" s="11" t="n">
        <v>10</v>
      </c>
      <c r="E4" s="11" t="n">
        <v>5</v>
      </c>
      <c r="F4" s="11" t="n">
        <v>5</v>
      </c>
      <c r="G4" s="27" t="n">
        <v>13</v>
      </c>
      <c r="H4" s="11" t="n">
        <v>4</v>
      </c>
      <c r="I4" s="11" t="n">
        <v>9</v>
      </c>
      <c r="J4" s="11" t="n">
        <v>3</v>
      </c>
      <c r="K4" s="11" t="n">
        <v>6</v>
      </c>
    </row>
    <row r="5">
      <c r="A5" s="25" t="inlineStr">
        <is>
          <t>Alabama</t>
        </is>
      </c>
      <c r="B5" s="11" t="n">
        <v>13</v>
      </c>
      <c r="C5" s="11" t="n">
        <v>2</v>
      </c>
      <c r="D5" s="11" t="n">
        <v>10</v>
      </c>
      <c r="E5" s="11" t="n">
        <v>8</v>
      </c>
      <c r="F5" s="11" t="n">
        <v>2</v>
      </c>
      <c r="G5" s="27" t="n">
        <v>12</v>
      </c>
      <c r="H5" s="11" t="n">
        <v>1</v>
      </c>
      <c r="I5" s="11" t="n">
        <v>11</v>
      </c>
      <c r="J5" s="11" t="n">
        <v>9</v>
      </c>
      <c r="K5" s="11" t="n">
        <v>2</v>
      </c>
    </row>
    <row r="6">
      <c r="A6" s="25" t="inlineStr">
        <is>
          <t>Alaska</t>
        </is>
      </c>
      <c r="B6" s="11" t="n">
        <v>15</v>
      </c>
      <c r="C6" s="11" t="n">
        <v>2</v>
      </c>
      <c r="D6" s="11" t="n">
        <v>13</v>
      </c>
      <c r="E6" s="11" t="n">
        <v>6</v>
      </c>
      <c r="F6" s="11" t="n">
        <v>7</v>
      </c>
      <c r="G6" s="27" t="n">
        <v>12</v>
      </c>
      <c r="H6" s="11" t="n">
        <v>1</v>
      </c>
      <c r="I6" s="11" t="n">
        <v>10</v>
      </c>
      <c r="J6" s="11" t="n">
        <v>3</v>
      </c>
      <c r="K6" s="11" t="n">
        <v>8</v>
      </c>
    </row>
    <row r="7">
      <c r="A7" s="25" t="inlineStr">
        <is>
          <t>Arizona</t>
        </is>
      </c>
      <c r="B7" s="11" t="n">
        <v>12</v>
      </c>
      <c r="C7" s="11" t="n">
        <v>5</v>
      </c>
      <c r="D7" s="11" t="n">
        <v>8</v>
      </c>
      <c r="E7" s="11" t="n">
        <v>5</v>
      </c>
      <c r="F7" s="11" t="n">
        <v>3</v>
      </c>
      <c r="G7" s="27" t="n">
        <v>11</v>
      </c>
      <c r="H7" s="11" t="n">
        <v>3</v>
      </c>
      <c r="I7" s="11" t="n">
        <v>8</v>
      </c>
      <c r="J7" s="11" t="n">
        <v>3</v>
      </c>
      <c r="K7" s="11" t="n">
        <v>5</v>
      </c>
    </row>
    <row r="8">
      <c r="A8" s="25" t="inlineStr">
        <is>
          <t>Arkansas</t>
        </is>
      </c>
      <c r="B8" s="11" t="n">
        <v>14</v>
      </c>
      <c r="C8" s="11" t="n">
        <v>4</v>
      </c>
      <c r="D8" s="11" t="n">
        <v>10</v>
      </c>
      <c r="E8" s="11" t="n">
        <v>6</v>
      </c>
      <c r="F8" s="11" t="n">
        <v>4</v>
      </c>
      <c r="G8" s="27" t="n">
        <v>14</v>
      </c>
      <c r="H8" s="11" t="n">
        <v>5</v>
      </c>
      <c r="I8" s="11" t="n">
        <v>8</v>
      </c>
      <c r="J8" s="11" t="n">
        <v>5</v>
      </c>
      <c r="K8" s="11" t="n">
        <v>4</v>
      </c>
    </row>
    <row r="9">
      <c r="A9" s="25" t="inlineStr">
        <is>
          <t>California</t>
        </is>
      </c>
      <c r="B9" s="11" t="n">
        <v>11</v>
      </c>
      <c r="C9" s="11" t="n">
        <v>3</v>
      </c>
      <c r="D9" s="11" t="n">
        <v>9</v>
      </c>
      <c r="E9" s="11" t="n">
        <v>7</v>
      </c>
      <c r="F9" s="11" t="n">
        <v>2</v>
      </c>
      <c r="G9" s="27" t="n">
        <v>9</v>
      </c>
      <c r="H9" s="11" t="n">
        <v>2</v>
      </c>
      <c r="I9" s="11" t="n">
        <v>7</v>
      </c>
      <c r="J9" s="11" t="n">
        <v>4</v>
      </c>
      <c r="K9" s="11" t="n">
        <v>3</v>
      </c>
    </row>
    <row r="10">
      <c r="A10" s="25" t="inlineStr">
        <is>
          <t>Colorado</t>
        </is>
      </c>
      <c r="B10" s="11" t="n">
        <v>10</v>
      </c>
      <c r="C10" s="11" t="n">
        <v>2</v>
      </c>
      <c r="D10" s="11" t="n">
        <v>8</v>
      </c>
      <c r="E10" s="11" t="n">
        <v>3</v>
      </c>
      <c r="F10" s="11" t="n">
        <v>5</v>
      </c>
      <c r="G10" s="27" t="n">
        <v>9</v>
      </c>
      <c r="H10" s="11" t="n">
        <v>2</v>
      </c>
      <c r="I10" s="11" t="n">
        <v>7</v>
      </c>
      <c r="J10" s="11" t="n">
        <v>2</v>
      </c>
      <c r="K10" s="11" t="n">
        <v>5</v>
      </c>
    </row>
    <row r="11">
      <c r="A11" s="25" t="inlineStr">
        <is>
          <t>Connecticut</t>
        </is>
      </c>
      <c r="B11" s="11" t="n">
        <v>14</v>
      </c>
      <c r="C11" s="11" t="n">
        <v>3</v>
      </c>
      <c r="D11" s="11" t="n">
        <v>11</v>
      </c>
      <c r="E11" s="11" t="n">
        <v>5</v>
      </c>
      <c r="F11" s="11" t="n">
        <v>6</v>
      </c>
      <c r="G11" s="27" t="n">
        <v>14</v>
      </c>
      <c r="H11" s="11" t="n">
        <v>2</v>
      </c>
      <c r="I11" s="11" t="n">
        <v>12</v>
      </c>
      <c r="J11" s="11" t="n">
        <v>4</v>
      </c>
      <c r="K11" s="11" t="n">
        <v>8</v>
      </c>
    </row>
    <row r="12">
      <c r="A12" s="25" t="inlineStr">
        <is>
          <t>Delaware</t>
        </is>
      </c>
      <c r="B12" s="11" t="n">
        <v>16</v>
      </c>
      <c r="C12" s="11" t="n">
        <v>8</v>
      </c>
      <c r="D12" s="11" t="n">
        <v>8</v>
      </c>
      <c r="E12" s="11" t="n">
        <v>3</v>
      </c>
      <c r="F12" s="11" t="n">
        <v>5</v>
      </c>
      <c r="G12" s="27" t="n">
        <v>14</v>
      </c>
      <c r="H12" s="11" t="n">
        <v>10</v>
      </c>
      <c r="I12" s="11" t="n">
        <v>5</v>
      </c>
      <c r="J12" s="11" t="n">
        <v>2</v>
      </c>
      <c r="K12" s="11" t="n">
        <v>2</v>
      </c>
    </row>
    <row r="13">
      <c r="A13" s="25" t="inlineStr">
        <is>
          <t>Florida</t>
        </is>
      </c>
      <c r="B13" s="11" t="n">
        <v>17</v>
      </c>
      <c r="C13" s="11" t="n">
        <v>4</v>
      </c>
      <c r="D13" s="11" t="n">
        <v>13</v>
      </c>
      <c r="E13" s="11" t="n">
        <v>3</v>
      </c>
      <c r="F13" s="11" t="n">
        <v>10</v>
      </c>
      <c r="G13" s="27" t="n">
        <v>15</v>
      </c>
      <c r="H13" s="11" t="n">
        <v>3</v>
      </c>
      <c r="I13" s="11" t="n">
        <v>12</v>
      </c>
      <c r="J13" s="11" t="n">
        <v>3</v>
      </c>
      <c r="K13" s="11" t="n">
        <v>9</v>
      </c>
    </row>
    <row r="14">
      <c r="A14" s="25" t="inlineStr">
        <is>
          <t>Georgia</t>
        </is>
      </c>
      <c r="B14" s="11" t="n">
        <v>10</v>
      </c>
      <c r="C14" s="11" t="n">
        <v>2</v>
      </c>
      <c r="D14" s="11" t="n">
        <v>8</v>
      </c>
      <c r="E14" s="11" t="n">
        <v>4</v>
      </c>
      <c r="F14" s="11" t="n">
        <v>4</v>
      </c>
      <c r="G14" s="27" t="n">
        <v>12</v>
      </c>
      <c r="H14" s="11" t="n">
        <v>5</v>
      </c>
      <c r="I14" s="11" t="n">
        <v>7</v>
      </c>
      <c r="J14" s="11" t="n">
        <v>3</v>
      </c>
      <c r="K14" s="11" t="n">
        <v>5</v>
      </c>
    </row>
    <row r="15">
      <c r="A15" s="25" t="inlineStr">
        <is>
          <t>Hawaii</t>
        </is>
      </c>
      <c r="B15" s="11" t="n">
        <v>16</v>
      </c>
      <c r="C15" s="11" t="n">
        <v>3</v>
      </c>
      <c r="D15" s="11" t="n">
        <v>12</v>
      </c>
      <c r="E15" s="11" t="n">
        <v>6</v>
      </c>
      <c r="F15" s="11" t="n">
        <v>6</v>
      </c>
      <c r="G15" s="27" t="n">
        <v>14</v>
      </c>
      <c r="H15" s="11" t="n">
        <v>3</v>
      </c>
      <c r="I15" s="11" t="n">
        <v>11</v>
      </c>
      <c r="J15" s="11" t="n">
        <v>4</v>
      </c>
      <c r="K15" s="11" t="n">
        <v>6</v>
      </c>
    </row>
    <row r="16">
      <c r="A16" s="25" t="inlineStr">
        <is>
          <t>Idaho</t>
        </is>
      </c>
      <c r="B16" s="11" t="n">
        <v>12</v>
      </c>
      <c r="C16" s="11" t="n">
        <v>3</v>
      </c>
      <c r="D16" s="11" t="n">
        <v>9</v>
      </c>
      <c r="E16" s="11" t="n">
        <v>8</v>
      </c>
      <c r="F16" s="11" t="n">
        <v>1</v>
      </c>
      <c r="G16" s="27" t="n">
        <v>11</v>
      </c>
      <c r="H16" s="11" t="n">
        <v>2</v>
      </c>
      <c r="I16" s="11" t="n">
        <v>8</v>
      </c>
      <c r="J16" s="11" t="n">
        <v>5</v>
      </c>
      <c r="K16" s="11" t="n">
        <v>3</v>
      </c>
    </row>
    <row r="17">
      <c r="A17" s="25" t="inlineStr">
        <is>
          <t>Illinois</t>
        </is>
      </c>
      <c r="B17" s="11" t="n">
        <v>14</v>
      </c>
      <c r="C17" s="11" t="n">
        <v>4</v>
      </c>
      <c r="D17" s="11" t="n">
        <v>10</v>
      </c>
      <c r="E17" s="11" t="n">
        <v>4</v>
      </c>
      <c r="F17" s="11" t="n">
        <v>7</v>
      </c>
      <c r="G17" s="27" t="n">
        <v>15</v>
      </c>
      <c r="H17" s="11" t="n">
        <v>4</v>
      </c>
      <c r="I17" s="11" t="n">
        <v>11</v>
      </c>
      <c r="J17" s="11" t="n">
        <v>3</v>
      </c>
      <c r="K17" s="11" t="n">
        <v>8</v>
      </c>
    </row>
    <row r="18">
      <c r="A18" s="25" t="inlineStr">
        <is>
          <t>Indiana</t>
        </is>
      </c>
      <c r="B18" s="11" t="n">
        <v>14</v>
      </c>
      <c r="C18" s="11" t="n">
        <v>3</v>
      </c>
      <c r="D18" s="11" t="n">
        <v>11</v>
      </c>
      <c r="E18" s="11" t="n">
        <v>5</v>
      </c>
      <c r="F18" s="11" t="n">
        <v>5</v>
      </c>
      <c r="G18" s="27" t="n">
        <v>15</v>
      </c>
      <c r="H18" s="11" t="n">
        <v>4</v>
      </c>
      <c r="I18" s="11" t="n">
        <v>11</v>
      </c>
      <c r="J18" s="11" t="n">
        <v>3</v>
      </c>
      <c r="K18" s="11" t="n">
        <v>8</v>
      </c>
    </row>
    <row r="19">
      <c r="A19" s="25" t="inlineStr">
        <is>
          <t>Iowa</t>
        </is>
      </c>
      <c r="B19" s="11" t="n">
        <v>15</v>
      </c>
      <c r="C19" s="11" t="n">
        <v>4</v>
      </c>
      <c r="D19" s="11" t="n">
        <v>11</v>
      </c>
      <c r="E19" s="11" t="n">
        <v>4</v>
      </c>
      <c r="F19" s="11" t="n">
        <v>6</v>
      </c>
      <c r="G19" s="27" t="n">
        <v>15</v>
      </c>
      <c r="H19" s="11" t="n">
        <v>4</v>
      </c>
      <c r="I19" s="11" t="n">
        <v>12</v>
      </c>
      <c r="J19" s="11" t="n">
        <v>5</v>
      </c>
      <c r="K19" s="11" t="n">
        <v>7</v>
      </c>
    </row>
    <row r="20">
      <c r="A20" s="25" t="inlineStr">
        <is>
          <t>Kansas</t>
        </is>
      </c>
      <c r="B20" s="11" t="n">
        <v>13</v>
      </c>
      <c r="C20" s="11" t="n">
        <v>3</v>
      </c>
      <c r="D20" s="11" t="n">
        <v>11</v>
      </c>
      <c r="E20" s="11" t="n">
        <v>3</v>
      </c>
      <c r="F20" s="11" t="n">
        <v>8</v>
      </c>
      <c r="G20" s="27" t="n">
        <v>13</v>
      </c>
      <c r="H20" s="11" t="n">
        <v>4</v>
      </c>
      <c r="I20" s="11" t="n">
        <v>9</v>
      </c>
      <c r="J20" s="11" t="n">
        <v>2</v>
      </c>
      <c r="K20" s="11" t="n">
        <v>7</v>
      </c>
    </row>
    <row r="21">
      <c r="A21" s="25" t="inlineStr">
        <is>
          <t>Kentucky</t>
        </is>
      </c>
      <c r="B21" s="11" t="n">
        <v>13</v>
      </c>
      <c r="C21" s="11" t="n">
        <v>7</v>
      </c>
      <c r="D21" s="11" t="n">
        <v>6</v>
      </c>
      <c r="E21" s="11" t="n">
        <v>5</v>
      </c>
      <c r="F21" s="11" t="n">
        <v>1</v>
      </c>
      <c r="G21" s="27" t="n">
        <v>12</v>
      </c>
      <c r="H21" s="11" t="n">
        <v>7</v>
      </c>
      <c r="I21" s="11" t="n">
        <v>5</v>
      </c>
      <c r="J21" s="11" t="n">
        <v>2</v>
      </c>
      <c r="K21" s="11" t="n">
        <v>3</v>
      </c>
    </row>
    <row r="22">
      <c r="A22" s="25" t="inlineStr">
        <is>
          <t>Louisiana</t>
        </is>
      </c>
      <c r="B22" s="11" t="n">
        <v>14</v>
      </c>
      <c r="C22" s="11" t="n">
        <v>5</v>
      </c>
      <c r="D22" s="11" t="n">
        <v>9</v>
      </c>
      <c r="E22" s="11" t="n">
        <v>2</v>
      </c>
      <c r="F22" s="11" t="n">
        <v>6</v>
      </c>
      <c r="G22" s="27" t="n">
        <v>16</v>
      </c>
      <c r="H22" s="11" t="n">
        <v>8</v>
      </c>
      <c r="I22" s="11" t="n">
        <v>8</v>
      </c>
      <c r="J22" s="11" t="n">
        <v>1</v>
      </c>
      <c r="K22" s="11" t="n">
        <v>6</v>
      </c>
    </row>
    <row r="23">
      <c r="A23" s="25" t="inlineStr">
        <is>
          <t>Maine</t>
        </is>
      </c>
      <c r="B23" s="11" t="n">
        <v>16</v>
      </c>
      <c r="C23" s="11" t="n">
        <v>5</v>
      </c>
      <c r="D23" s="11" t="n">
        <v>12</v>
      </c>
      <c r="E23" s="11" t="n">
        <v>5</v>
      </c>
      <c r="F23" s="11" t="n">
        <v>6</v>
      </c>
      <c r="G23" s="27" t="n">
        <v>19</v>
      </c>
      <c r="H23" s="11" t="n">
        <v>7</v>
      </c>
      <c r="I23" s="11" t="n">
        <v>13</v>
      </c>
      <c r="J23" s="11" t="n">
        <v>5</v>
      </c>
      <c r="K23" s="11" t="n">
        <v>8</v>
      </c>
    </row>
    <row r="24">
      <c r="A24" s="25" t="inlineStr">
        <is>
          <t>Maryland</t>
        </is>
      </c>
      <c r="B24" s="11" t="n">
        <v>13</v>
      </c>
      <c r="C24" s="11" t="n">
        <v>3</v>
      </c>
      <c r="D24" s="11" t="n">
        <v>11</v>
      </c>
      <c r="E24" s="11" t="n">
        <v>6</v>
      </c>
      <c r="F24" s="11" t="n">
        <v>4</v>
      </c>
      <c r="G24" s="27" t="n">
        <v>12</v>
      </c>
      <c r="H24" s="11" t="n">
        <v>4</v>
      </c>
      <c r="I24" s="11" t="n">
        <v>8</v>
      </c>
      <c r="J24" s="11" t="n">
        <v>3</v>
      </c>
      <c r="K24" s="11" t="n">
        <v>5</v>
      </c>
    </row>
    <row r="25">
      <c r="A25" s="25" t="inlineStr">
        <is>
          <t>Massachusetts</t>
        </is>
      </c>
      <c r="B25" s="11" t="n">
        <v>16</v>
      </c>
      <c r="C25" s="11" t="n">
        <v>3</v>
      </c>
      <c r="D25" s="11" t="n">
        <v>13</v>
      </c>
      <c r="E25" s="11" t="n">
        <v>4</v>
      </c>
      <c r="F25" s="11" t="n">
        <v>9</v>
      </c>
      <c r="G25" s="27" t="n">
        <v>18</v>
      </c>
      <c r="H25" s="11" t="n">
        <v>6</v>
      </c>
      <c r="I25" s="11" t="n">
        <v>12</v>
      </c>
      <c r="J25" s="11" t="n">
        <v>2</v>
      </c>
      <c r="K25" s="11" t="n">
        <v>10</v>
      </c>
    </row>
    <row r="26">
      <c r="A26" s="25" t="inlineStr">
        <is>
          <t>Michigan</t>
        </is>
      </c>
      <c r="B26" s="11" t="n">
        <v>12</v>
      </c>
      <c r="C26" s="11" t="n">
        <v>6</v>
      </c>
      <c r="D26" s="11" t="n">
        <v>6</v>
      </c>
      <c r="E26" s="11" t="n">
        <v>3</v>
      </c>
      <c r="F26" s="11" t="n">
        <v>3</v>
      </c>
      <c r="G26" s="27" t="n">
        <v>13</v>
      </c>
      <c r="H26" s="11" t="n">
        <v>6</v>
      </c>
      <c r="I26" s="11" t="n">
        <v>7</v>
      </c>
      <c r="J26" s="11" t="n">
        <v>3</v>
      </c>
      <c r="K26" s="11" t="n">
        <v>4</v>
      </c>
    </row>
    <row r="27">
      <c r="A27" s="25" t="inlineStr">
        <is>
          <t>Minnesota</t>
        </is>
      </c>
      <c r="B27" s="11" t="n">
        <v>13</v>
      </c>
      <c r="C27" s="11" t="n">
        <v>3</v>
      </c>
      <c r="D27" s="11" t="n">
        <v>10</v>
      </c>
      <c r="E27" s="11" t="n">
        <v>6</v>
      </c>
      <c r="F27" s="11" t="n">
        <v>4</v>
      </c>
      <c r="G27" s="27" t="n">
        <v>12</v>
      </c>
      <c r="H27" s="11" t="n">
        <v>2</v>
      </c>
      <c r="I27" s="11" t="n">
        <v>10</v>
      </c>
      <c r="J27" s="11" t="n">
        <v>4</v>
      </c>
      <c r="K27" s="11" t="n">
        <v>6</v>
      </c>
    </row>
    <row r="28">
      <c r="A28" s="25" t="inlineStr">
        <is>
          <t>Mississippi</t>
        </is>
      </c>
      <c r="B28" s="11" t="n">
        <v>8</v>
      </c>
      <c r="C28" s="11" t="n">
        <v>5</v>
      </c>
      <c r="D28" s="11" t="n">
        <v>3</v>
      </c>
      <c r="E28" s="11" t="n">
        <v>2</v>
      </c>
      <c r="F28" s="11" t="n">
        <v>1</v>
      </c>
      <c r="G28" s="27" t="n">
        <v>9</v>
      </c>
      <c r="H28" s="11" t="n">
        <v>4</v>
      </c>
      <c r="I28" s="11" t="n">
        <v>5</v>
      </c>
      <c r="J28" s="11" t="n">
        <v>3</v>
      </c>
      <c r="K28" s="11" t="n">
        <v>2</v>
      </c>
    </row>
    <row r="29">
      <c r="A29" s="25" t="inlineStr">
        <is>
          <t>Missouri</t>
        </is>
      </c>
      <c r="B29" s="11" t="n">
        <v>16</v>
      </c>
      <c r="C29" s="11" t="n">
        <v>8</v>
      </c>
      <c r="D29" s="11" t="n">
        <v>8</v>
      </c>
      <c r="E29" s="11" t="n">
        <v>3</v>
      </c>
      <c r="F29" s="11" t="n">
        <v>5</v>
      </c>
      <c r="G29" s="27" t="n">
        <v>16</v>
      </c>
      <c r="H29" s="11" t="n">
        <v>8</v>
      </c>
      <c r="I29" s="11" t="n">
        <v>8</v>
      </c>
      <c r="J29" s="11" t="n">
        <v>3</v>
      </c>
      <c r="K29" s="11" t="n">
        <v>5</v>
      </c>
    </row>
    <row r="30">
      <c r="A30" s="25" t="inlineStr">
        <is>
          <t>Montana</t>
        </is>
      </c>
      <c r="B30" s="11" t="n">
        <v>15</v>
      </c>
      <c r="C30" s="11" t="n">
        <v>5</v>
      </c>
      <c r="D30" s="11" t="n">
        <v>10</v>
      </c>
      <c r="E30" s="11" t="n">
        <v>5</v>
      </c>
      <c r="F30" s="11" t="n">
        <v>5</v>
      </c>
      <c r="G30" s="27" t="n">
        <v>13</v>
      </c>
      <c r="H30" s="11" t="n">
        <v>5</v>
      </c>
      <c r="I30" s="11" t="n">
        <v>9</v>
      </c>
      <c r="J30" s="11" t="n">
        <v>3</v>
      </c>
      <c r="K30" s="11" t="n">
        <v>6</v>
      </c>
    </row>
    <row r="31">
      <c r="A31" s="25" t="inlineStr">
        <is>
          <t>Nebraska</t>
        </is>
      </c>
      <c r="B31" s="11" t="n">
        <v>16</v>
      </c>
      <c r="C31" s="11" t="n">
        <v>4</v>
      </c>
      <c r="D31" s="11" t="n">
        <v>12</v>
      </c>
      <c r="E31" s="11" t="n">
        <v>7</v>
      </c>
      <c r="F31" s="11" t="n">
        <v>4</v>
      </c>
      <c r="G31" s="27" t="n">
        <v>14</v>
      </c>
      <c r="H31" s="11" t="n">
        <v>3</v>
      </c>
      <c r="I31" s="11" t="n">
        <v>11</v>
      </c>
      <c r="J31" s="11" t="n">
        <v>4</v>
      </c>
      <c r="K31" s="11" t="n">
        <v>7</v>
      </c>
    </row>
    <row r="32">
      <c r="A32" s="25" t="inlineStr">
        <is>
          <t>Nevada</t>
        </is>
      </c>
      <c r="B32" s="11" t="n">
        <v>12</v>
      </c>
      <c r="C32" s="11" t="n">
        <v>2</v>
      </c>
      <c r="D32" s="11" t="n">
        <v>10</v>
      </c>
      <c r="E32" s="11" t="n">
        <v>5</v>
      </c>
      <c r="F32" s="11" t="n">
        <v>5</v>
      </c>
      <c r="G32" s="27" t="n">
        <v>12</v>
      </c>
      <c r="H32" s="11" t="n">
        <v>3</v>
      </c>
      <c r="I32" s="11" t="n">
        <v>9</v>
      </c>
      <c r="J32" s="11" t="n">
        <v>4</v>
      </c>
      <c r="K32" s="11" t="n">
        <v>5</v>
      </c>
    </row>
    <row r="33">
      <c r="A33" s="25" t="inlineStr">
        <is>
          <t>New Hampshire</t>
        </is>
      </c>
      <c r="B33" s="11" t="n">
        <v>18</v>
      </c>
      <c r="C33" s="11" t="n">
        <v>3</v>
      </c>
      <c r="D33" s="11" t="n">
        <v>15</v>
      </c>
      <c r="E33" s="11" t="n">
        <v>6</v>
      </c>
      <c r="F33" s="11" t="n">
        <v>9</v>
      </c>
      <c r="G33" s="27" t="n">
        <v>19</v>
      </c>
      <c r="H33" s="11" t="n">
        <v>2</v>
      </c>
      <c r="I33" s="11" t="n">
        <v>16</v>
      </c>
      <c r="J33" s="11" t="n">
        <v>7</v>
      </c>
      <c r="K33" s="11" t="n">
        <v>10</v>
      </c>
    </row>
    <row r="34">
      <c r="A34" s="25" t="inlineStr">
        <is>
          <t>New Jersey</t>
        </is>
      </c>
      <c r="B34" s="11" t="n">
        <v>15</v>
      </c>
      <c r="C34" s="11" t="n">
        <v>2</v>
      </c>
      <c r="D34" s="11" t="n">
        <v>13</v>
      </c>
      <c r="E34" s="11" t="n">
        <v>2</v>
      </c>
      <c r="F34" s="11" t="n">
        <v>11</v>
      </c>
      <c r="G34" s="27" t="n">
        <v>16</v>
      </c>
      <c r="H34" s="11" t="n">
        <v>4</v>
      </c>
      <c r="I34" s="11" t="n">
        <v>13</v>
      </c>
      <c r="J34" s="11" t="n">
        <v>3</v>
      </c>
      <c r="K34" s="11" t="n">
        <v>10</v>
      </c>
    </row>
    <row r="35">
      <c r="A35" s="25" t="inlineStr">
        <is>
          <t>New Mexico</t>
        </is>
      </c>
      <c r="B35" s="11" t="n">
        <v>19</v>
      </c>
      <c r="C35" s="11" t="n">
        <v>5</v>
      </c>
      <c r="D35" s="11" t="n">
        <v>15</v>
      </c>
      <c r="E35" s="11" t="n">
        <v>7</v>
      </c>
      <c r="F35" s="11" t="n">
        <v>8</v>
      </c>
      <c r="G35" s="27" t="n">
        <v>16</v>
      </c>
      <c r="H35" s="11" t="n">
        <v>5</v>
      </c>
      <c r="I35" s="11" t="n">
        <v>10</v>
      </c>
      <c r="J35" s="11" t="n">
        <v>5</v>
      </c>
      <c r="K35" s="11" t="n">
        <v>5</v>
      </c>
    </row>
    <row r="36">
      <c r="A36" s="25" t="inlineStr">
        <is>
          <t>New York</t>
        </is>
      </c>
      <c r="B36" s="11" t="n">
        <v>15</v>
      </c>
      <c r="C36" s="11" t="n">
        <v>5</v>
      </c>
      <c r="D36" s="11" t="n">
        <v>10</v>
      </c>
      <c r="E36" s="11" t="n">
        <v>2</v>
      </c>
      <c r="F36" s="11" t="n">
        <v>8</v>
      </c>
      <c r="G36" s="27" t="n">
        <v>14</v>
      </c>
      <c r="H36" s="11" t="n">
        <v>5</v>
      </c>
      <c r="I36" s="11" t="n">
        <v>9</v>
      </c>
      <c r="J36" s="11" t="n">
        <v>1</v>
      </c>
      <c r="K36" s="11" t="n">
        <v>8</v>
      </c>
    </row>
    <row r="37">
      <c r="A37" s="25" t="inlineStr">
        <is>
          <t>North Carolina</t>
        </is>
      </c>
      <c r="B37" s="11" t="n">
        <v>16</v>
      </c>
      <c r="C37" s="11" t="n">
        <v>6</v>
      </c>
      <c r="D37" s="11" t="n">
        <v>10</v>
      </c>
      <c r="E37" s="11" t="n">
        <v>2</v>
      </c>
      <c r="F37" s="11" t="n">
        <v>7</v>
      </c>
      <c r="G37" s="27" t="n">
        <v>15</v>
      </c>
      <c r="H37" s="11" t="n">
        <v>3</v>
      </c>
      <c r="I37" s="11" t="n">
        <v>12</v>
      </c>
      <c r="J37" s="11" t="n">
        <v>2</v>
      </c>
      <c r="K37" s="11" t="n">
        <v>10</v>
      </c>
    </row>
    <row r="38">
      <c r="A38" s="25" t="inlineStr">
        <is>
          <t>North Dakota</t>
        </is>
      </c>
      <c r="B38" s="11" t="n">
        <v>15</v>
      </c>
      <c r="C38" s="11" t="n">
        <v>4</v>
      </c>
      <c r="D38" s="11" t="n">
        <v>10</v>
      </c>
      <c r="E38" s="11" t="n">
        <v>7</v>
      </c>
      <c r="F38" s="11" t="n">
        <v>4</v>
      </c>
      <c r="G38" s="27" t="n">
        <v>15</v>
      </c>
      <c r="H38" s="11" t="n">
        <v>7</v>
      </c>
      <c r="I38" s="11" t="n">
        <v>9</v>
      </c>
      <c r="J38" s="11" t="n">
        <v>4</v>
      </c>
      <c r="K38" s="11" t="n">
        <v>5</v>
      </c>
    </row>
    <row r="39">
      <c r="A39" s="25" t="inlineStr">
        <is>
          <t>Ohio</t>
        </is>
      </c>
      <c r="B39" s="11" t="n">
        <v>12</v>
      </c>
      <c r="C39" s="11" t="n">
        <v>5</v>
      </c>
      <c r="D39" s="11" t="n">
        <v>7</v>
      </c>
      <c r="E39" s="11" t="n">
        <v>3</v>
      </c>
      <c r="F39" s="11" t="n">
        <v>4</v>
      </c>
      <c r="G39" s="27" t="n">
        <v>13</v>
      </c>
      <c r="H39" s="11" t="n">
        <v>7</v>
      </c>
      <c r="I39" s="11" t="n">
        <v>7</v>
      </c>
      <c r="J39" s="11" t="n">
        <v>2</v>
      </c>
      <c r="K39" s="11" t="n">
        <v>5</v>
      </c>
    </row>
    <row r="40">
      <c r="A40" s="25" t="inlineStr">
        <is>
          <t>Oklahoma</t>
        </is>
      </c>
      <c r="B40" s="11" t="n">
        <v>15</v>
      </c>
      <c r="C40" s="11" t="n">
        <v>4</v>
      </c>
      <c r="D40" s="11" t="n">
        <v>11</v>
      </c>
      <c r="E40" s="11" t="n">
        <v>7</v>
      </c>
      <c r="F40" s="11" t="n">
        <v>4</v>
      </c>
      <c r="G40" s="27" t="n">
        <v>15</v>
      </c>
      <c r="H40" s="11" t="n">
        <v>4</v>
      </c>
      <c r="I40" s="11" t="n">
        <v>11</v>
      </c>
      <c r="J40" s="11" t="n">
        <v>5</v>
      </c>
      <c r="K40" s="11" t="n">
        <v>6</v>
      </c>
    </row>
    <row r="41">
      <c r="A41" s="25" t="inlineStr">
        <is>
          <t>Oregon</t>
        </is>
      </c>
      <c r="B41" s="11" t="n">
        <v>14</v>
      </c>
      <c r="C41" s="11" t="n">
        <v>4</v>
      </c>
      <c r="D41" s="11" t="n">
        <v>10</v>
      </c>
      <c r="E41" s="11" t="n">
        <v>7</v>
      </c>
      <c r="F41" s="11" t="n">
        <v>3</v>
      </c>
      <c r="G41" s="27" t="n">
        <v>11</v>
      </c>
      <c r="H41" s="11" t="n">
        <v>3</v>
      </c>
      <c r="I41" s="11" t="n">
        <v>8</v>
      </c>
      <c r="J41" s="11" t="n">
        <v>4</v>
      </c>
      <c r="K41" s="11" t="n">
        <v>4</v>
      </c>
    </row>
    <row r="42">
      <c r="A42" s="25" t="inlineStr">
        <is>
          <t>Pennsylvania</t>
        </is>
      </c>
      <c r="B42" s="11" t="n">
        <v>15</v>
      </c>
      <c r="C42" s="11" t="n">
        <v>2</v>
      </c>
      <c r="D42" s="11" t="n">
        <v>13</v>
      </c>
      <c r="E42" s="11" t="n">
        <v>3</v>
      </c>
      <c r="F42" s="11" t="n">
        <v>10</v>
      </c>
      <c r="G42" s="27" t="n">
        <v>15</v>
      </c>
      <c r="H42" s="11" t="n">
        <v>3</v>
      </c>
      <c r="I42" s="11" t="n">
        <v>12</v>
      </c>
      <c r="J42" s="11" t="n">
        <v>2</v>
      </c>
      <c r="K42" s="11" t="n">
        <v>10</v>
      </c>
    </row>
    <row r="43">
      <c r="A43" s="25" t="inlineStr">
        <is>
          <t>Rhode Island</t>
        </is>
      </c>
      <c r="B43" s="11" t="n">
        <v>19</v>
      </c>
      <c r="C43" s="11" t="n">
        <v>3</v>
      </c>
      <c r="D43" s="11" t="n">
        <v>16</v>
      </c>
      <c r="E43" s="11" t="n">
        <v>5</v>
      </c>
      <c r="F43" s="11" t="n">
        <v>11</v>
      </c>
      <c r="G43" s="27" t="n">
        <v>20</v>
      </c>
      <c r="H43" s="11" t="n">
        <v>3</v>
      </c>
      <c r="I43" s="11" t="n">
        <v>17</v>
      </c>
      <c r="J43" s="11" t="n">
        <v>7</v>
      </c>
      <c r="K43" s="11" t="n">
        <v>10</v>
      </c>
    </row>
    <row r="44">
      <c r="A44" s="25" t="inlineStr">
        <is>
          <t>South Carolina</t>
        </is>
      </c>
      <c r="B44" s="11" t="n">
        <v>15</v>
      </c>
      <c r="C44" s="11" t="n">
        <v>8</v>
      </c>
      <c r="D44" s="11" t="n">
        <v>7</v>
      </c>
      <c r="E44" s="11" t="n">
        <v>4</v>
      </c>
      <c r="F44" s="11" t="n">
        <v>3</v>
      </c>
      <c r="G44" s="27" t="n">
        <v>13</v>
      </c>
      <c r="H44" s="11" t="n">
        <v>7</v>
      </c>
      <c r="I44" s="11" t="n">
        <v>7</v>
      </c>
      <c r="J44" s="11" t="n">
        <v>4</v>
      </c>
      <c r="K44" s="11" t="n">
        <v>3</v>
      </c>
    </row>
    <row r="45">
      <c r="A45" s="25" t="inlineStr">
        <is>
          <t>South Dakota</t>
        </is>
      </c>
      <c r="B45" s="11" t="n">
        <v>11</v>
      </c>
      <c r="C45" s="11" t="n">
        <v>3</v>
      </c>
      <c r="D45" s="11" t="n">
        <v>7</v>
      </c>
      <c r="E45" s="11" t="n">
        <v>4</v>
      </c>
      <c r="F45" s="11" t="n">
        <v>3</v>
      </c>
      <c r="G45" s="27" t="n">
        <v>11</v>
      </c>
      <c r="H45" s="11" t="n">
        <v>3</v>
      </c>
      <c r="I45" s="11" t="n">
        <v>8</v>
      </c>
      <c r="J45" s="11" t="n">
        <v>4</v>
      </c>
      <c r="K45" s="11" t="n">
        <v>4</v>
      </c>
    </row>
    <row r="46">
      <c r="A46" s="25" t="inlineStr">
        <is>
          <t>Tennessee</t>
        </is>
      </c>
      <c r="B46" s="11" t="n">
        <v>13</v>
      </c>
      <c r="C46" s="11" t="n">
        <v>2</v>
      </c>
      <c r="D46" s="11" t="n">
        <v>11</v>
      </c>
      <c r="E46" s="11" t="n">
        <v>10</v>
      </c>
      <c r="F46" s="11" t="n">
        <v>1</v>
      </c>
      <c r="G46" s="27" t="n">
        <v>12</v>
      </c>
      <c r="H46" s="11" t="n">
        <v>7</v>
      </c>
      <c r="I46" s="11" t="n">
        <v>5</v>
      </c>
      <c r="J46" s="11" t="n">
        <v>3</v>
      </c>
      <c r="K46" s="11" t="n">
        <v>2</v>
      </c>
    </row>
    <row r="47">
      <c r="A47" s="25" t="inlineStr">
        <is>
          <t>Texas</t>
        </is>
      </c>
      <c r="B47" s="11" t="n">
        <v>15</v>
      </c>
      <c r="C47" s="11" t="n">
        <v>7</v>
      </c>
      <c r="D47" s="11" t="n">
        <v>8</v>
      </c>
      <c r="E47" s="11" t="n">
        <v>8</v>
      </c>
      <c r="F47" s="11" t="n">
        <v>1</v>
      </c>
      <c r="G47" s="27" t="n">
        <v>14</v>
      </c>
      <c r="H47" s="11" t="n">
        <v>5</v>
      </c>
      <c r="I47" s="11" t="n">
        <v>8</v>
      </c>
      <c r="J47" s="11" t="n">
        <v>6</v>
      </c>
      <c r="K47" s="11" t="n">
        <v>2</v>
      </c>
    </row>
    <row r="48">
      <c r="A48" s="25" t="inlineStr">
        <is>
          <t>Utah</t>
        </is>
      </c>
      <c r="B48" s="11" t="n">
        <v>11</v>
      </c>
      <c r="C48" s="11" t="n">
        <v>2</v>
      </c>
      <c r="D48" s="11" t="n">
        <v>8</v>
      </c>
      <c r="E48" s="11" t="n">
        <v>5</v>
      </c>
      <c r="F48" s="11" t="n">
        <v>4</v>
      </c>
      <c r="G48" s="27" t="n">
        <v>11</v>
      </c>
      <c r="H48" s="11" t="n">
        <v>3</v>
      </c>
      <c r="I48" s="11" t="n">
        <v>7</v>
      </c>
      <c r="J48" s="11" t="n">
        <v>3</v>
      </c>
      <c r="K48" s="11" t="n">
        <v>4</v>
      </c>
    </row>
    <row r="49">
      <c r="A49" s="25" t="inlineStr">
        <is>
          <t>Vermont</t>
        </is>
      </c>
      <c r="B49" s="11" t="n">
        <v>17</v>
      </c>
      <c r="C49" s="11" t="n">
        <v>4</v>
      </c>
      <c r="D49" s="11" t="n">
        <v>13</v>
      </c>
      <c r="E49" s="11" t="n">
        <v>7</v>
      </c>
      <c r="F49" s="11" t="n">
        <v>6</v>
      </c>
      <c r="G49" s="27" t="n">
        <v>19</v>
      </c>
      <c r="H49" s="11" t="n">
        <v>4</v>
      </c>
      <c r="I49" s="11" t="n">
        <v>15</v>
      </c>
      <c r="J49" s="11" t="n">
        <v>6</v>
      </c>
      <c r="K49" s="11" t="n">
        <v>9</v>
      </c>
    </row>
    <row r="50">
      <c r="A50" s="25" t="inlineStr">
        <is>
          <t>Virginia</t>
        </is>
      </c>
      <c r="B50" s="11" t="n">
        <v>14</v>
      </c>
      <c r="C50" s="11" t="n">
        <v>8</v>
      </c>
      <c r="D50" s="11" t="n">
        <v>7</v>
      </c>
      <c r="E50" s="11" t="n">
        <v>3</v>
      </c>
      <c r="F50" s="11" t="n">
        <v>3</v>
      </c>
      <c r="G50" s="27" t="n">
        <v>14</v>
      </c>
      <c r="H50" s="11" t="n">
        <v>6</v>
      </c>
      <c r="I50" s="11" t="n">
        <v>7</v>
      </c>
      <c r="J50" s="11" t="n">
        <v>4</v>
      </c>
      <c r="K50" s="11" t="n">
        <v>4</v>
      </c>
    </row>
    <row r="51">
      <c r="A51" s="25" t="inlineStr">
        <is>
          <t>Washington</t>
        </is>
      </c>
      <c r="B51" s="11" t="n">
        <v>13</v>
      </c>
      <c r="C51" s="11" t="n">
        <v>3</v>
      </c>
      <c r="D51" s="11" t="n">
        <v>10</v>
      </c>
      <c r="E51" s="11" t="n">
        <v>7</v>
      </c>
      <c r="F51" s="11" t="n">
        <v>3</v>
      </c>
      <c r="G51" s="27" t="n">
        <v>12</v>
      </c>
      <c r="H51" s="11" t="n">
        <v>3</v>
      </c>
      <c r="I51" s="11" t="n">
        <v>8</v>
      </c>
      <c r="J51" s="11" t="n">
        <v>3</v>
      </c>
      <c r="K51" s="11" t="n">
        <v>5</v>
      </c>
    </row>
    <row r="52">
      <c r="A52" s="25" t="inlineStr">
        <is>
          <t>West Virginia</t>
        </is>
      </c>
      <c r="B52" s="11" t="n">
        <v>18</v>
      </c>
      <c r="C52" s="11" t="n">
        <v>9</v>
      </c>
      <c r="D52" s="11" t="n">
        <v>9</v>
      </c>
      <c r="E52" s="11" t="n">
        <v>4</v>
      </c>
      <c r="F52" s="11" t="n">
        <v>4</v>
      </c>
      <c r="G52" s="27" t="n">
        <v>17</v>
      </c>
      <c r="H52" s="11" t="n">
        <v>6</v>
      </c>
      <c r="I52" s="11" t="n">
        <v>11</v>
      </c>
      <c r="J52" s="11" t="n">
        <v>6</v>
      </c>
      <c r="K52" s="11" t="n">
        <v>5</v>
      </c>
    </row>
    <row r="53">
      <c r="A53" s="25" t="inlineStr">
        <is>
          <t>Wisconsin</t>
        </is>
      </c>
      <c r="B53" s="11" t="n">
        <v>14</v>
      </c>
      <c r="C53" s="11" t="n">
        <v>5</v>
      </c>
      <c r="D53" s="11" t="n">
        <v>10</v>
      </c>
      <c r="E53" s="11" t="n">
        <v>2</v>
      </c>
      <c r="F53" s="11" t="n">
        <v>8</v>
      </c>
      <c r="G53" s="27" t="n">
        <v>14</v>
      </c>
      <c r="H53" s="11" t="n">
        <v>4</v>
      </c>
      <c r="I53" s="11" t="n">
        <v>9</v>
      </c>
      <c r="J53" s="11" t="n">
        <v>2</v>
      </c>
      <c r="K53" s="11" t="n">
        <v>7</v>
      </c>
    </row>
    <row r="54">
      <c r="A54" s="25" t="inlineStr">
        <is>
          <t>Wyoming</t>
        </is>
      </c>
      <c r="B54" s="11" t="n">
        <v>14</v>
      </c>
      <c r="C54" s="11" t="n">
        <v>2</v>
      </c>
      <c r="D54" s="11" t="n">
        <v>12</v>
      </c>
      <c r="E54" s="11" t="n">
        <v>4</v>
      </c>
      <c r="F54" s="11" t="n">
        <v>8</v>
      </c>
      <c r="G54" s="27" t="n">
        <v>14</v>
      </c>
      <c r="H54" s="11" t="n">
        <v>3</v>
      </c>
      <c r="I54" s="11" t="n">
        <v>11</v>
      </c>
      <c r="J54" s="11" t="n">
        <v>3</v>
      </c>
      <c r="K54" s="11" t="n">
        <v>8</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16</v>
      </c>
      <c r="C56" s="11" t="n">
        <v>6</v>
      </c>
      <c r="D56" s="11" t="n">
        <v>10</v>
      </c>
      <c r="E56" s="11" t="n">
        <v>3</v>
      </c>
      <c r="F56" s="11" t="n">
        <v>7</v>
      </c>
      <c r="G56" s="27" t="n">
        <v>16</v>
      </c>
      <c r="H56" s="11" t="n">
        <v>6</v>
      </c>
      <c r="I56" s="11" t="n">
        <v>10</v>
      </c>
      <c r="J56" s="11" t="n">
        <v>2</v>
      </c>
      <c r="K56" s="11" t="n">
        <v>8</v>
      </c>
    </row>
    <row r="57">
      <c r="A57" s="28" t="inlineStr">
        <is>
          <t>DoDEA¹</t>
        </is>
      </c>
      <c r="B57" s="15" t="n">
        <v>8</v>
      </c>
      <c r="C57" s="15" t="n">
        <v>1</v>
      </c>
      <c r="D57" s="15" t="n">
        <v>7</v>
      </c>
      <c r="E57" s="15" t="n">
        <v>1</v>
      </c>
      <c r="F57" s="15" t="n">
        <v>6</v>
      </c>
      <c r="G57" s="32" t="n">
        <v>8</v>
      </c>
      <c r="H57" s="15" t="n">
        <v>2</v>
      </c>
      <c r="I57" s="15" t="n">
        <v>6</v>
      </c>
      <c r="J57" s="15" t="n">
        <v>2</v>
      </c>
      <c r="K57" s="15" t="n">
        <v>5</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2.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5</v>
      </c>
      <c r="D4" s="11" t="n">
        <v>9</v>
      </c>
      <c r="E4" s="11" t="n">
        <v>3</v>
      </c>
      <c r="F4" s="11" t="n">
        <v>6</v>
      </c>
      <c r="G4" s="27" t="n">
        <v>13</v>
      </c>
      <c r="H4" s="11" t="n">
        <v>4</v>
      </c>
      <c r="I4" s="11" t="n">
        <v>9</v>
      </c>
      <c r="J4" s="11" t="n">
        <v>2</v>
      </c>
      <c r="K4" s="11" t="n">
        <v>7</v>
      </c>
    </row>
    <row r="5">
      <c r="A5" s="25" t="inlineStr">
        <is>
          <t>Alabama</t>
        </is>
      </c>
      <c r="B5" s="11" t="n">
        <v>13</v>
      </c>
      <c r="C5" s="11" t="n">
        <v>3</v>
      </c>
      <c r="D5" s="11" t="n">
        <v>9</v>
      </c>
      <c r="E5" s="11" t="n">
        <v>7</v>
      </c>
      <c r="F5" s="11" t="n">
        <v>2</v>
      </c>
      <c r="G5" s="27" t="n">
        <v>10</v>
      </c>
      <c r="H5" s="11" t="n">
        <v>1</v>
      </c>
      <c r="I5" s="11" t="n">
        <v>9</v>
      </c>
      <c r="J5" s="11" t="n">
        <v>6</v>
      </c>
      <c r="K5" s="11" t="n">
        <v>2</v>
      </c>
    </row>
    <row r="6">
      <c r="A6" s="25" t="inlineStr">
        <is>
          <t>Alaska</t>
        </is>
      </c>
      <c r="B6" s="11" t="n">
        <v>12</v>
      </c>
      <c r="C6" s="11" t="n">
        <v>2</v>
      </c>
      <c r="D6" s="11" t="n">
        <v>10</v>
      </c>
      <c r="E6" s="11" t="n">
        <v>2</v>
      </c>
      <c r="F6" s="11" t="n">
        <v>8</v>
      </c>
      <c r="G6" s="27" t="n">
        <v>13</v>
      </c>
      <c r="H6" s="11" t="n">
        <v>2</v>
      </c>
      <c r="I6" s="11" t="n">
        <v>11</v>
      </c>
      <c r="J6" s="11" t="n">
        <v>1</v>
      </c>
      <c r="K6" s="11" t="n">
        <v>10</v>
      </c>
    </row>
    <row r="7">
      <c r="A7" s="25" t="inlineStr">
        <is>
          <t>Arizona</t>
        </is>
      </c>
      <c r="B7" s="11" t="n">
        <v>11</v>
      </c>
      <c r="C7" s="11" t="n">
        <v>4</v>
      </c>
      <c r="D7" s="11" t="n">
        <v>7</v>
      </c>
      <c r="E7" s="11" t="n">
        <v>3</v>
      </c>
      <c r="F7" s="11" t="n">
        <v>4</v>
      </c>
      <c r="G7" s="27" t="n">
        <v>12</v>
      </c>
      <c r="H7" s="11" t="n">
        <v>3</v>
      </c>
      <c r="I7" s="11" t="n">
        <v>9</v>
      </c>
      <c r="J7" s="11" t="n">
        <v>2</v>
      </c>
      <c r="K7" s="11" t="n">
        <v>7</v>
      </c>
    </row>
    <row r="8">
      <c r="A8" s="25" t="inlineStr">
        <is>
          <t>Arkansas</t>
        </is>
      </c>
      <c r="B8" s="11" t="n">
        <v>13</v>
      </c>
      <c r="C8" s="11" t="n">
        <v>5</v>
      </c>
      <c r="D8" s="11" t="n">
        <v>8</v>
      </c>
      <c r="E8" s="11" t="n">
        <v>3</v>
      </c>
      <c r="F8" s="11" t="n">
        <v>4</v>
      </c>
      <c r="G8" s="27" t="n">
        <v>12</v>
      </c>
      <c r="H8" s="11" t="n">
        <v>2</v>
      </c>
      <c r="I8" s="11" t="n">
        <v>11</v>
      </c>
      <c r="J8" s="11" t="n">
        <v>2</v>
      </c>
      <c r="K8" s="11" t="n">
        <v>9</v>
      </c>
    </row>
    <row r="9">
      <c r="A9" s="25" t="inlineStr">
        <is>
          <t>California</t>
        </is>
      </c>
      <c r="B9" s="11" t="n">
        <v>9</v>
      </c>
      <c r="C9" s="11" t="n">
        <v>2</v>
      </c>
      <c r="D9" s="11" t="n">
        <v>7</v>
      </c>
      <c r="E9" s="11" t="n">
        <v>4</v>
      </c>
      <c r="F9" s="11" t="n">
        <v>3</v>
      </c>
      <c r="G9" s="27" t="n">
        <v>9</v>
      </c>
      <c r="H9" s="11" t="n">
        <v>2</v>
      </c>
      <c r="I9" s="11" t="n">
        <v>7</v>
      </c>
      <c r="J9" s="11" t="n">
        <v>3</v>
      </c>
      <c r="K9" s="11" t="n">
        <v>4</v>
      </c>
    </row>
    <row r="10">
      <c r="A10" s="25" t="inlineStr">
        <is>
          <t>Colorado</t>
        </is>
      </c>
      <c r="B10" s="11" t="n">
        <v>10</v>
      </c>
      <c r="C10" s="11" t="n">
        <v>3</v>
      </c>
      <c r="D10" s="11" t="n">
        <v>7</v>
      </c>
      <c r="E10" s="11" t="n">
        <v>1</v>
      </c>
      <c r="F10" s="11" t="n">
        <v>6</v>
      </c>
      <c r="G10" s="27" t="n">
        <v>11</v>
      </c>
      <c r="H10" s="11" t="n">
        <v>2</v>
      </c>
      <c r="I10" s="11" t="n">
        <v>8</v>
      </c>
      <c r="J10" s="11" t="n">
        <v>2</v>
      </c>
      <c r="K10" s="11" t="n">
        <v>7</v>
      </c>
    </row>
    <row r="11">
      <c r="A11" s="25" t="inlineStr">
        <is>
          <t>Connecticut</t>
        </is>
      </c>
      <c r="B11" s="11" t="n">
        <v>13</v>
      </c>
      <c r="C11" s="11" t="n">
        <v>2</v>
      </c>
      <c r="D11" s="11" t="n">
        <v>11</v>
      </c>
      <c r="E11" s="11" t="n">
        <v>3</v>
      </c>
      <c r="F11" s="11" t="n">
        <v>9</v>
      </c>
      <c r="G11" s="27" t="n">
        <v>13</v>
      </c>
      <c r="H11" s="11" t="n">
        <v>2</v>
      </c>
      <c r="I11" s="11" t="n">
        <v>11</v>
      </c>
      <c r="J11" s="11" t="n">
        <v>2</v>
      </c>
      <c r="K11" s="11" t="n">
        <v>9</v>
      </c>
    </row>
    <row r="12">
      <c r="A12" s="25" t="inlineStr">
        <is>
          <t>Delaware</t>
        </is>
      </c>
      <c r="B12" s="11" t="n">
        <v>16</v>
      </c>
      <c r="C12" s="11" t="n">
        <v>6</v>
      </c>
      <c r="D12" s="11" t="n">
        <v>10</v>
      </c>
      <c r="E12" s="11" t="n">
        <v>3</v>
      </c>
      <c r="F12" s="11" t="n">
        <v>7</v>
      </c>
      <c r="G12" s="27" t="n">
        <v>15</v>
      </c>
      <c r="H12" s="11" t="n">
        <v>4</v>
      </c>
      <c r="I12" s="11" t="n">
        <v>11</v>
      </c>
      <c r="J12" s="11" t="n">
        <v>1</v>
      </c>
      <c r="K12" s="11" t="n">
        <v>10</v>
      </c>
    </row>
    <row r="13">
      <c r="A13" s="25" t="inlineStr">
        <is>
          <t>Florida</t>
        </is>
      </c>
      <c r="B13" s="11" t="n">
        <v>14</v>
      </c>
      <c r="C13" s="11" t="n">
        <v>3</v>
      </c>
      <c r="D13" s="11" t="n">
        <v>11</v>
      </c>
      <c r="E13" s="11" t="n">
        <v>2</v>
      </c>
      <c r="F13" s="11" t="n">
        <v>10</v>
      </c>
      <c r="G13" s="27" t="n">
        <v>15</v>
      </c>
      <c r="H13" s="11" t="n">
        <v>3</v>
      </c>
      <c r="I13" s="11" t="n">
        <v>12</v>
      </c>
      <c r="J13" s="11" t="n">
        <v>1</v>
      </c>
      <c r="K13" s="11" t="n">
        <v>11</v>
      </c>
    </row>
    <row r="14">
      <c r="A14" s="25" t="inlineStr">
        <is>
          <t>Georgia</t>
        </is>
      </c>
      <c r="B14" s="11" t="n">
        <v>11</v>
      </c>
      <c r="C14" s="11" t="n">
        <v>7</v>
      </c>
      <c r="D14" s="11" t="n">
        <v>5</v>
      </c>
      <c r="E14" s="11" t="n">
        <v>2</v>
      </c>
      <c r="F14" s="11" t="n">
        <v>3</v>
      </c>
      <c r="G14" s="27" t="n">
        <v>11</v>
      </c>
      <c r="H14" s="11" t="n">
        <v>4</v>
      </c>
      <c r="I14" s="11" t="n">
        <v>8</v>
      </c>
      <c r="J14" s="11" t="n">
        <v>2</v>
      </c>
      <c r="K14" s="11" t="n">
        <v>6</v>
      </c>
    </row>
    <row r="15">
      <c r="A15" s="25" t="inlineStr">
        <is>
          <t>Hawaii</t>
        </is>
      </c>
      <c r="B15" s="11" t="n">
        <v>15</v>
      </c>
      <c r="C15" s="11" t="n">
        <v>2</v>
      </c>
      <c r="D15" s="11" t="n">
        <v>12</v>
      </c>
      <c r="E15" s="11" t="n">
        <v>5</v>
      </c>
      <c r="F15" s="11" t="n">
        <v>8</v>
      </c>
      <c r="G15" s="27" t="n">
        <v>12</v>
      </c>
      <c r="H15" s="11" t="n">
        <v>2</v>
      </c>
      <c r="I15" s="11" t="n">
        <v>11</v>
      </c>
      <c r="J15" s="11" t="n">
        <v>3</v>
      </c>
      <c r="K15" s="11" t="n">
        <v>8</v>
      </c>
    </row>
    <row r="16">
      <c r="A16" s="25" t="inlineStr">
        <is>
          <t>Idaho</t>
        </is>
      </c>
      <c r="B16" s="11" t="n">
        <v>11</v>
      </c>
      <c r="C16" s="11" t="n">
        <v>3</v>
      </c>
      <c r="D16" s="11" t="n">
        <v>8</v>
      </c>
      <c r="E16" s="11" t="n">
        <v>3</v>
      </c>
      <c r="F16" s="11" t="n">
        <v>4</v>
      </c>
      <c r="G16" s="27" t="n">
        <v>9</v>
      </c>
      <c r="H16" s="11" t="n">
        <v>2</v>
      </c>
      <c r="I16" s="11" t="n">
        <v>7</v>
      </c>
      <c r="J16" s="11" t="n">
        <v>2</v>
      </c>
      <c r="K16" s="11" t="n">
        <v>5</v>
      </c>
    </row>
    <row r="17">
      <c r="A17" s="25" t="inlineStr">
        <is>
          <t>Illinois</t>
        </is>
      </c>
      <c r="B17" s="11" t="n">
        <v>14</v>
      </c>
      <c r="C17" s="11" t="n">
        <v>4</v>
      </c>
      <c r="D17" s="11" t="n">
        <v>10</v>
      </c>
      <c r="E17" s="11" t="n">
        <v>2</v>
      </c>
      <c r="F17" s="11" t="n">
        <v>8</v>
      </c>
      <c r="G17" s="27" t="n">
        <v>14</v>
      </c>
      <c r="H17" s="11" t="n">
        <v>3</v>
      </c>
      <c r="I17" s="11" t="n">
        <v>11</v>
      </c>
      <c r="J17" s="11" t="n">
        <v>2</v>
      </c>
      <c r="K17" s="11" t="n">
        <v>9</v>
      </c>
    </row>
    <row r="18">
      <c r="A18" s="25" t="inlineStr">
        <is>
          <t>Indiana</t>
        </is>
      </c>
      <c r="B18" s="11" t="n">
        <v>15</v>
      </c>
      <c r="C18" s="11" t="n">
        <v>5</v>
      </c>
      <c r="D18" s="11" t="n">
        <v>11</v>
      </c>
      <c r="E18" s="11" t="n">
        <v>2</v>
      </c>
      <c r="F18" s="11" t="n">
        <v>8</v>
      </c>
      <c r="G18" s="27" t="n">
        <v>14</v>
      </c>
      <c r="H18" s="11" t="n">
        <v>5</v>
      </c>
      <c r="I18" s="11" t="n">
        <v>9</v>
      </c>
      <c r="J18" s="11" t="n">
        <v>2</v>
      </c>
      <c r="K18" s="11" t="n">
        <v>7</v>
      </c>
    </row>
    <row r="19">
      <c r="A19" s="25" t="inlineStr">
        <is>
          <t>Iowa</t>
        </is>
      </c>
      <c r="B19" s="11" t="n">
        <v>16</v>
      </c>
      <c r="C19" s="11" t="n">
        <v>5</v>
      </c>
      <c r="D19" s="11" t="n">
        <v>11</v>
      </c>
      <c r="E19" s="11" t="n">
        <v>2</v>
      </c>
      <c r="F19" s="11" t="n">
        <v>10</v>
      </c>
      <c r="G19" s="27" t="n">
        <v>14</v>
      </c>
      <c r="H19" s="11" t="n">
        <v>4</v>
      </c>
      <c r="I19" s="11" t="n">
        <v>10</v>
      </c>
      <c r="J19" s="11" t="n">
        <v>2</v>
      </c>
      <c r="K19" s="11" t="n">
        <v>9</v>
      </c>
    </row>
    <row r="20">
      <c r="A20" s="25" t="inlineStr">
        <is>
          <t>Kansas</t>
        </is>
      </c>
      <c r="B20" s="11" t="n">
        <v>13</v>
      </c>
      <c r="C20" s="11" t="n">
        <v>4</v>
      </c>
      <c r="D20" s="11" t="n">
        <v>8</v>
      </c>
      <c r="E20" s="11" t="n">
        <v>2</v>
      </c>
      <c r="F20" s="11" t="n">
        <v>6</v>
      </c>
      <c r="G20" s="27" t="n">
        <v>12</v>
      </c>
      <c r="H20" s="11" t="n">
        <v>4</v>
      </c>
      <c r="I20" s="11" t="n">
        <v>7</v>
      </c>
      <c r="J20" s="11" t="n">
        <v>2</v>
      </c>
      <c r="K20" s="11" t="n">
        <v>6</v>
      </c>
    </row>
    <row r="21">
      <c r="A21" s="25" t="inlineStr">
        <is>
          <t>Kentucky</t>
        </is>
      </c>
      <c r="B21" s="11" t="n">
        <v>13</v>
      </c>
      <c r="C21" s="11" t="n">
        <v>7</v>
      </c>
      <c r="D21" s="11" t="n">
        <v>5</v>
      </c>
      <c r="E21" s="11" t="n">
        <v>2</v>
      </c>
      <c r="F21" s="11" t="n">
        <v>3</v>
      </c>
      <c r="G21" s="27" t="n">
        <v>12</v>
      </c>
      <c r="H21" s="11" t="n">
        <v>7</v>
      </c>
      <c r="I21" s="11" t="n">
        <v>5</v>
      </c>
      <c r="J21" s="11" t="n">
        <v>2</v>
      </c>
      <c r="K21" s="11" t="n">
        <v>4</v>
      </c>
    </row>
    <row r="22">
      <c r="A22" s="25" t="inlineStr">
        <is>
          <t>Louisiana</t>
        </is>
      </c>
      <c r="B22" s="11" t="n">
        <v>14</v>
      </c>
      <c r="C22" s="11" t="n">
        <v>3</v>
      </c>
      <c r="D22" s="11" t="n">
        <v>11</v>
      </c>
      <c r="E22" s="11" t="n">
        <v>1</v>
      </c>
      <c r="F22" s="11" t="n">
        <v>10</v>
      </c>
      <c r="G22" s="27" t="n">
        <v>15</v>
      </c>
      <c r="H22" s="11" t="n">
        <v>2</v>
      </c>
      <c r="I22" s="11" t="n">
        <v>13</v>
      </c>
      <c r="J22" s="11" t="n">
        <v>2</v>
      </c>
      <c r="K22" s="11" t="n">
        <v>11</v>
      </c>
    </row>
    <row r="23">
      <c r="A23" s="25" t="inlineStr">
        <is>
          <t>Maine</t>
        </is>
      </c>
      <c r="B23" s="11" t="n">
        <v>17</v>
      </c>
      <c r="C23" s="11" t="n">
        <v>6</v>
      </c>
      <c r="D23" s="11" t="n">
        <v>11</v>
      </c>
      <c r="E23" s="11" t="n">
        <v>3</v>
      </c>
      <c r="F23" s="11" t="n">
        <v>8</v>
      </c>
      <c r="G23" s="27" t="n">
        <v>17</v>
      </c>
      <c r="H23" s="11" t="n">
        <v>3</v>
      </c>
      <c r="I23" s="11" t="n">
        <v>14</v>
      </c>
      <c r="J23" s="11" t="n">
        <v>3</v>
      </c>
      <c r="K23" s="11" t="n">
        <v>11</v>
      </c>
    </row>
    <row r="24">
      <c r="A24" s="25" t="inlineStr">
        <is>
          <t>Maryland</t>
        </is>
      </c>
      <c r="B24" s="11" t="n">
        <v>12</v>
      </c>
      <c r="C24" s="11" t="n">
        <v>6</v>
      </c>
      <c r="D24" s="11" t="n">
        <v>5</v>
      </c>
      <c r="E24" s="11" t="n">
        <v>1</v>
      </c>
      <c r="F24" s="11" t="n">
        <v>4</v>
      </c>
      <c r="G24" s="27" t="n">
        <v>12</v>
      </c>
      <c r="H24" s="11" t="n">
        <v>7</v>
      </c>
      <c r="I24" s="11" t="n">
        <v>5</v>
      </c>
      <c r="J24" s="11" t="n">
        <v>1</v>
      </c>
      <c r="K24" s="11" t="n">
        <v>4</v>
      </c>
    </row>
    <row r="25">
      <c r="A25" s="25" t="inlineStr">
        <is>
          <t>Massachusetts</t>
        </is>
      </c>
      <c r="B25" s="11" t="n">
        <v>18</v>
      </c>
      <c r="C25" s="11" t="n">
        <v>6</v>
      </c>
      <c r="D25" s="11" t="n">
        <v>12</v>
      </c>
      <c r="E25" s="11" t="n">
        <v>2</v>
      </c>
      <c r="F25" s="11" t="n">
        <v>10</v>
      </c>
      <c r="G25" s="27" t="n">
        <v>19</v>
      </c>
      <c r="H25" s="11" t="n">
        <v>4</v>
      </c>
      <c r="I25" s="11" t="n">
        <v>14</v>
      </c>
      <c r="J25" s="11" t="n">
        <v>3</v>
      </c>
      <c r="K25" s="11" t="n">
        <v>12</v>
      </c>
    </row>
    <row r="26">
      <c r="A26" s="25" t="inlineStr">
        <is>
          <t>Michigan</t>
        </is>
      </c>
      <c r="B26" s="11" t="n">
        <v>15</v>
      </c>
      <c r="C26" s="11" t="n">
        <v>6</v>
      </c>
      <c r="D26" s="11" t="n">
        <v>10</v>
      </c>
      <c r="E26" s="11" t="n">
        <v>2</v>
      </c>
      <c r="F26" s="11" t="n">
        <v>8</v>
      </c>
      <c r="G26" s="27" t="n">
        <v>13</v>
      </c>
      <c r="H26" s="11" t="n">
        <v>4</v>
      </c>
      <c r="I26" s="11" t="n">
        <v>9</v>
      </c>
      <c r="J26" s="11" t="n">
        <v>2</v>
      </c>
      <c r="K26" s="11" t="n">
        <v>7</v>
      </c>
    </row>
    <row r="27">
      <c r="A27" s="25" t="inlineStr">
        <is>
          <t>Minnesota</t>
        </is>
      </c>
      <c r="B27" s="11" t="n">
        <v>12</v>
      </c>
      <c r="C27" s="11" t="n">
        <v>3</v>
      </c>
      <c r="D27" s="11" t="n">
        <v>9</v>
      </c>
      <c r="E27" s="11" t="n">
        <v>3</v>
      </c>
      <c r="F27" s="11" t="n">
        <v>6</v>
      </c>
      <c r="G27" s="27" t="n">
        <v>12</v>
      </c>
      <c r="H27" s="11" t="n">
        <v>3</v>
      </c>
      <c r="I27" s="11" t="n">
        <v>10</v>
      </c>
      <c r="J27" s="11" t="n">
        <v>2</v>
      </c>
      <c r="K27" s="11" t="n">
        <v>8</v>
      </c>
    </row>
    <row r="28">
      <c r="A28" s="25" t="inlineStr">
        <is>
          <t>Mississippi</t>
        </is>
      </c>
      <c r="B28" s="11" t="n">
        <v>9</v>
      </c>
      <c r="C28" s="11" t="n">
        <v>3</v>
      </c>
      <c r="D28" s="11" t="n">
        <v>6</v>
      </c>
      <c r="E28" s="11" t="n">
        <v>1</v>
      </c>
      <c r="F28" s="11" t="n">
        <v>4</v>
      </c>
      <c r="G28" s="27" t="n">
        <v>10</v>
      </c>
      <c r="H28" s="11" t="n">
        <v>2</v>
      </c>
      <c r="I28" s="11" t="n">
        <v>8</v>
      </c>
      <c r="J28" s="11" t="n">
        <v>2</v>
      </c>
      <c r="K28" s="11" t="n">
        <v>6</v>
      </c>
    </row>
    <row r="29">
      <c r="A29" s="25" t="inlineStr">
        <is>
          <t>Missouri</t>
        </is>
      </c>
      <c r="B29" s="11" t="n">
        <v>13</v>
      </c>
      <c r="C29" s="11" t="n">
        <v>3</v>
      </c>
      <c r="D29" s="11" t="n">
        <v>10</v>
      </c>
      <c r="E29" s="11" t="n">
        <v>2</v>
      </c>
      <c r="F29" s="11" t="n">
        <v>7</v>
      </c>
      <c r="G29" s="27" t="n">
        <v>13</v>
      </c>
      <c r="H29" s="11" t="n">
        <v>3</v>
      </c>
      <c r="I29" s="11" t="n">
        <v>10</v>
      </c>
      <c r="J29" s="11" t="n">
        <v>3</v>
      </c>
      <c r="K29" s="11" t="n">
        <v>7</v>
      </c>
    </row>
    <row r="30">
      <c r="A30" s="25" t="inlineStr">
        <is>
          <t>Montana</t>
        </is>
      </c>
      <c r="B30" s="11" t="n">
        <v>13</v>
      </c>
      <c r="C30" s="11" t="n">
        <v>4</v>
      </c>
      <c r="D30" s="11" t="n">
        <v>9</v>
      </c>
      <c r="E30" s="11" t="n">
        <v>2</v>
      </c>
      <c r="F30" s="11" t="n">
        <v>7</v>
      </c>
      <c r="G30" s="27" t="n">
        <v>12</v>
      </c>
      <c r="H30" s="11" t="n">
        <v>4</v>
      </c>
      <c r="I30" s="11" t="n">
        <v>8</v>
      </c>
      <c r="J30" s="11" t="n">
        <v>2</v>
      </c>
      <c r="K30" s="11" t="n">
        <v>6</v>
      </c>
    </row>
    <row r="31">
      <c r="A31" s="25" t="inlineStr">
        <is>
          <t>Nebraska</t>
        </is>
      </c>
      <c r="B31" s="11" t="n">
        <v>13</v>
      </c>
      <c r="C31" s="11" t="n">
        <v>3</v>
      </c>
      <c r="D31" s="11" t="n">
        <v>9</v>
      </c>
      <c r="E31" s="11" t="n">
        <v>3</v>
      </c>
      <c r="F31" s="11" t="n">
        <v>6</v>
      </c>
      <c r="G31" s="27" t="n">
        <v>14</v>
      </c>
      <c r="H31" s="11" t="n">
        <v>5</v>
      </c>
      <c r="I31" s="11" t="n">
        <v>9</v>
      </c>
      <c r="J31" s="11" t="n">
        <v>2</v>
      </c>
      <c r="K31" s="11" t="n">
        <v>6</v>
      </c>
    </row>
    <row r="32">
      <c r="A32" s="25" t="inlineStr">
        <is>
          <t>Nevada</t>
        </is>
      </c>
      <c r="B32" s="11" t="n">
        <v>11</v>
      </c>
      <c r="C32" s="11" t="n">
        <v>4</v>
      </c>
      <c r="D32" s="11" t="n">
        <v>7</v>
      </c>
      <c r="E32" s="11" t="n">
        <v>3</v>
      </c>
      <c r="F32" s="11" t="n">
        <v>4</v>
      </c>
      <c r="G32" s="27" t="n">
        <v>11</v>
      </c>
      <c r="H32" s="11" t="n">
        <v>2</v>
      </c>
      <c r="I32" s="11" t="n">
        <v>9</v>
      </c>
      <c r="J32" s="11" t="n">
        <v>2</v>
      </c>
      <c r="K32" s="11" t="n">
        <v>6</v>
      </c>
    </row>
    <row r="33">
      <c r="A33" s="25" t="inlineStr">
        <is>
          <t>New Hampshire</t>
        </is>
      </c>
      <c r="B33" s="11" t="n">
        <v>18</v>
      </c>
      <c r="C33" s="11" t="n">
        <v>3</v>
      </c>
      <c r="D33" s="11" t="n">
        <v>14</v>
      </c>
      <c r="E33" s="11" t="n">
        <v>4</v>
      </c>
      <c r="F33" s="11" t="n">
        <v>10</v>
      </c>
      <c r="G33" s="27" t="n">
        <v>21</v>
      </c>
      <c r="H33" s="11" t="n">
        <v>3</v>
      </c>
      <c r="I33" s="11" t="n">
        <v>17</v>
      </c>
      <c r="J33" s="11" t="n">
        <v>5</v>
      </c>
      <c r="K33" s="11" t="n">
        <v>12</v>
      </c>
    </row>
    <row r="34">
      <c r="A34" s="25" t="inlineStr">
        <is>
          <t>New Jersey</t>
        </is>
      </c>
      <c r="B34" s="11" t="n">
        <v>15</v>
      </c>
      <c r="C34" s="11" t="n">
        <v>5</v>
      </c>
      <c r="D34" s="11" t="n">
        <v>10</v>
      </c>
      <c r="E34" s="11" t="n">
        <v>1</v>
      </c>
      <c r="F34" s="11" t="n">
        <v>8</v>
      </c>
      <c r="G34" s="27" t="n">
        <v>16</v>
      </c>
      <c r="H34" s="11" t="n">
        <v>5</v>
      </c>
      <c r="I34" s="11" t="n">
        <v>11</v>
      </c>
      <c r="J34" s="11" t="n">
        <v>1</v>
      </c>
      <c r="K34" s="11" t="n">
        <v>9</v>
      </c>
    </row>
    <row r="35">
      <c r="A35" s="25" t="inlineStr">
        <is>
          <t>New Mexico</t>
        </is>
      </c>
      <c r="B35" s="11" t="n">
        <v>15</v>
      </c>
      <c r="C35" s="11" t="n">
        <v>6</v>
      </c>
      <c r="D35" s="11" t="n">
        <v>8</v>
      </c>
      <c r="E35" s="11" t="n">
        <v>4</v>
      </c>
      <c r="F35" s="11" t="n">
        <v>4</v>
      </c>
      <c r="G35" s="27" t="n">
        <v>13</v>
      </c>
      <c r="H35" s="11" t="n">
        <v>5</v>
      </c>
      <c r="I35" s="11" t="n">
        <v>8</v>
      </c>
      <c r="J35" s="11" t="n">
        <v>3</v>
      </c>
      <c r="K35" s="11" t="n">
        <v>5</v>
      </c>
    </row>
    <row r="36">
      <c r="A36" s="25" t="inlineStr">
        <is>
          <t>New York</t>
        </is>
      </c>
      <c r="B36" s="11" t="n">
        <v>14</v>
      </c>
      <c r="C36" s="11" t="n">
        <v>5</v>
      </c>
      <c r="D36" s="11" t="n">
        <v>9</v>
      </c>
      <c r="E36" s="11" t="n">
        <v>1</v>
      </c>
      <c r="F36" s="11" t="n">
        <v>9</v>
      </c>
      <c r="G36" s="27" t="n">
        <v>16</v>
      </c>
      <c r="H36" s="11" t="n">
        <v>5</v>
      </c>
      <c r="I36" s="11" t="n">
        <v>10</v>
      </c>
      <c r="J36" s="11" t="n">
        <v>1</v>
      </c>
      <c r="K36" s="11" t="n">
        <v>10</v>
      </c>
    </row>
    <row r="37">
      <c r="A37" s="25" t="inlineStr">
        <is>
          <t>North Carolina</t>
        </is>
      </c>
      <c r="B37" s="11" t="n">
        <v>15</v>
      </c>
      <c r="C37" s="11" t="n">
        <v>3</v>
      </c>
      <c r="D37" s="11" t="n">
        <v>12</v>
      </c>
      <c r="E37" s="11" t="n">
        <v>2</v>
      </c>
      <c r="F37" s="11" t="n">
        <v>10</v>
      </c>
      <c r="G37" s="27" t="n">
        <v>12</v>
      </c>
      <c r="H37" s="11" t="n">
        <v>2</v>
      </c>
      <c r="I37" s="11" t="n">
        <v>11</v>
      </c>
      <c r="J37" s="11" t="n">
        <v>1</v>
      </c>
      <c r="K37" s="11" t="n">
        <v>10</v>
      </c>
    </row>
    <row r="38">
      <c r="A38" s="25" t="inlineStr">
        <is>
          <t>North Dakota</t>
        </is>
      </c>
      <c r="B38" s="11" t="n">
        <v>14</v>
      </c>
      <c r="C38" s="11" t="n">
        <v>9</v>
      </c>
      <c r="D38" s="11" t="n">
        <v>5</v>
      </c>
      <c r="E38" s="11" t="n">
        <v>2</v>
      </c>
      <c r="F38" s="11" t="n">
        <v>3</v>
      </c>
      <c r="G38" s="27" t="n">
        <v>15</v>
      </c>
      <c r="H38" s="11" t="n">
        <v>8</v>
      </c>
      <c r="I38" s="11" t="n">
        <v>7</v>
      </c>
      <c r="J38" s="11" t="n">
        <v>3</v>
      </c>
      <c r="K38" s="11" t="n">
        <v>4</v>
      </c>
    </row>
    <row r="39">
      <c r="A39" s="25" t="inlineStr">
        <is>
          <t>Ohio</t>
        </is>
      </c>
      <c r="B39" s="11" t="n">
        <v>17</v>
      </c>
      <c r="C39" s="11" t="n">
        <v>9</v>
      </c>
      <c r="D39" s="11" t="n">
        <v>8</v>
      </c>
      <c r="E39" s="11" t="n">
        <v>1</v>
      </c>
      <c r="F39" s="11" t="n">
        <v>7</v>
      </c>
      <c r="G39" s="27" t="n">
        <v>15</v>
      </c>
      <c r="H39" s="11" t="n">
        <v>7</v>
      </c>
      <c r="I39" s="11" t="n">
        <v>8</v>
      </c>
      <c r="J39" s="11" t="n">
        <v>1</v>
      </c>
      <c r="K39" s="11" t="n">
        <v>7</v>
      </c>
    </row>
    <row r="40">
      <c r="A40" s="25" t="inlineStr">
        <is>
          <t>Oklahoma</t>
        </is>
      </c>
      <c r="B40" s="11" t="n">
        <v>16</v>
      </c>
      <c r="C40" s="11" t="n">
        <v>6</v>
      </c>
      <c r="D40" s="11" t="n">
        <v>9</v>
      </c>
      <c r="E40" s="11" t="n">
        <v>4</v>
      </c>
      <c r="F40" s="11" t="n">
        <v>5</v>
      </c>
      <c r="G40" s="27" t="n">
        <v>15</v>
      </c>
      <c r="H40" s="11" t="n">
        <v>5</v>
      </c>
      <c r="I40" s="11" t="n">
        <v>11</v>
      </c>
      <c r="J40" s="11" t="n">
        <v>3</v>
      </c>
      <c r="K40" s="11" t="n">
        <v>8</v>
      </c>
    </row>
    <row r="41">
      <c r="A41" s="25" t="inlineStr">
        <is>
          <t>Oregon</t>
        </is>
      </c>
      <c r="B41" s="11" t="n">
        <v>11</v>
      </c>
      <c r="C41" s="11" t="n">
        <v>3</v>
      </c>
      <c r="D41" s="11" t="n">
        <v>9</v>
      </c>
      <c r="E41" s="11" t="n">
        <v>4</v>
      </c>
      <c r="F41" s="11" t="n">
        <v>4</v>
      </c>
      <c r="G41" s="27" t="n">
        <v>13</v>
      </c>
      <c r="H41" s="11" t="n">
        <v>2</v>
      </c>
      <c r="I41" s="11" t="n">
        <v>10</v>
      </c>
      <c r="J41" s="11" t="n">
        <v>4</v>
      </c>
      <c r="K41" s="11" t="n">
        <v>6</v>
      </c>
    </row>
    <row r="42">
      <c r="A42" s="25" t="inlineStr">
        <is>
          <t>Pennsylvania</t>
        </is>
      </c>
      <c r="B42" s="11" t="n">
        <v>18</v>
      </c>
      <c r="C42" s="11" t="n">
        <v>5</v>
      </c>
      <c r="D42" s="11" t="n">
        <v>12</v>
      </c>
      <c r="E42" s="11" t="n">
        <v>3</v>
      </c>
      <c r="F42" s="11" t="n">
        <v>9</v>
      </c>
      <c r="G42" s="27" t="n">
        <v>17</v>
      </c>
      <c r="H42" s="11" t="n">
        <v>3</v>
      </c>
      <c r="I42" s="11" t="n">
        <v>14</v>
      </c>
      <c r="J42" s="11" t="n">
        <v>3</v>
      </c>
      <c r="K42" s="11" t="n">
        <v>12</v>
      </c>
    </row>
    <row r="43">
      <c r="A43" s="25" t="inlineStr">
        <is>
          <t>Rhode Island</t>
        </is>
      </c>
      <c r="B43" s="11" t="n">
        <v>18</v>
      </c>
      <c r="C43" s="11" t="n">
        <v>3</v>
      </c>
      <c r="D43" s="11" t="n">
        <v>15</v>
      </c>
      <c r="E43" s="11" t="n">
        <v>4</v>
      </c>
      <c r="F43" s="11" t="n">
        <v>11</v>
      </c>
      <c r="G43" s="27" t="n">
        <v>18</v>
      </c>
      <c r="H43" s="11" t="n">
        <v>2</v>
      </c>
      <c r="I43" s="11" t="n">
        <v>16</v>
      </c>
      <c r="J43" s="11" t="n">
        <v>4</v>
      </c>
      <c r="K43" s="11" t="n">
        <v>12</v>
      </c>
    </row>
    <row r="44">
      <c r="A44" s="25" t="inlineStr">
        <is>
          <t>South Carolina</t>
        </is>
      </c>
      <c r="B44" s="11" t="n">
        <v>14</v>
      </c>
      <c r="C44" s="11" t="n">
        <v>6</v>
      </c>
      <c r="D44" s="11" t="n">
        <v>8</v>
      </c>
      <c r="E44" s="11" t="n">
        <v>4</v>
      </c>
      <c r="F44" s="11" t="n">
        <v>4</v>
      </c>
      <c r="G44" s="27" t="n">
        <v>14</v>
      </c>
      <c r="H44" s="11" t="n">
        <v>6</v>
      </c>
      <c r="I44" s="11" t="n">
        <v>8</v>
      </c>
      <c r="J44" s="11" t="n">
        <v>4</v>
      </c>
      <c r="K44" s="11" t="n">
        <v>4</v>
      </c>
    </row>
    <row r="45">
      <c r="A45" s="25" t="inlineStr">
        <is>
          <t>South Dakota</t>
        </is>
      </c>
      <c r="B45" s="11" t="n">
        <v>11</v>
      </c>
      <c r="C45" s="11" t="n">
        <v>6</v>
      </c>
      <c r="D45" s="11" t="n">
        <v>6</v>
      </c>
      <c r="E45" s="11" t="n">
        <v>2</v>
      </c>
      <c r="F45" s="11" t="n">
        <v>4</v>
      </c>
      <c r="G45" s="27" t="n">
        <v>10</v>
      </c>
      <c r="H45" s="11" t="n">
        <v>4</v>
      </c>
      <c r="I45" s="11" t="n">
        <v>6</v>
      </c>
      <c r="J45" s="11" t="n">
        <v>2</v>
      </c>
      <c r="K45" s="11" t="n">
        <v>4</v>
      </c>
    </row>
    <row r="46">
      <c r="A46" s="25" t="inlineStr">
        <is>
          <t>Tennessee</t>
        </is>
      </c>
      <c r="B46" s="11" t="n">
        <v>12</v>
      </c>
      <c r="C46" s="11" t="n">
        <v>7</v>
      </c>
      <c r="D46" s="11" t="n">
        <v>5</v>
      </c>
      <c r="E46" s="11" t="n">
        <v>3</v>
      </c>
      <c r="F46" s="11" t="n">
        <v>2</v>
      </c>
      <c r="G46" s="27" t="n">
        <v>11</v>
      </c>
      <c r="H46" s="11" t="n">
        <v>7</v>
      </c>
      <c r="I46" s="11" t="n">
        <v>5</v>
      </c>
      <c r="J46" s="11" t="n">
        <v>2</v>
      </c>
      <c r="K46" s="11" t="n">
        <v>3</v>
      </c>
    </row>
    <row r="47">
      <c r="A47" s="25" t="inlineStr">
        <is>
          <t>Texas</t>
        </is>
      </c>
      <c r="B47" s="11" t="n">
        <v>13</v>
      </c>
      <c r="C47" s="11" t="n">
        <v>6</v>
      </c>
      <c r="D47" s="11" t="n">
        <v>6</v>
      </c>
      <c r="E47" s="11" t="n">
        <v>4</v>
      </c>
      <c r="F47" s="11" t="n">
        <v>3</v>
      </c>
      <c r="G47" s="27" t="n">
        <v>12</v>
      </c>
      <c r="H47" s="11" t="n">
        <v>5</v>
      </c>
      <c r="I47" s="11" t="n">
        <v>7</v>
      </c>
      <c r="J47" s="11" t="n">
        <v>3</v>
      </c>
      <c r="K47" s="11" t="n">
        <v>4</v>
      </c>
    </row>
    <row r="48">
      <c r="A48" s="25" t="inlineStr">
        <is>
          <t>Utah</t>
        </is>
      </c>
      <c r="B48" s="11" t="n">
        <v>10</v>
      </c>
      <c r="C48" s="11" t="n">
        <v>4</v>
      </c>
      <c r="D48" s="11" t="n">
        <v>6</v>
      </c>
      <c r="E48" s="11" t="n">
        <v>2</v>
      </c>
      <c r="F48" s="11" t="n">
        <v>4</v>
      </c>
      <c r="G48" s="27" t="n">
        <v>10</v>
      </c>
      <c r="H48" s="11" t="n">
        <v>4</v>
      </c>
      <c r="I48" s="11" t="n">
        <v>6</v>
      </c>
      <c r="J48" s="11" t="n">
        <v>2</v>
      </c>
      <c r="K48" s="11" t="n">
        <v>4</v>
      </c>
    </row>
    <row r="49">
      <c r="A49" s="25" t="inlineStr">
        <is>
          <t>Vermont</t>
        </is>
      </c>
      <c r="B49" s="11" t="n">
        <v>20</v>
      </c>
      <c r="C49" s="11" t="n">
        <v>5</v>
      </c>
      <c r="D49" s="11" t="n">
        <v>14</v>
      </c>
      <c r="E49" s="11" t="n">
        <v>5</v>
      </c>
      <c r="F49" s="11" t="n">
        <v>9</v>
      </c>
      <c r="G49" s="27" t="n">
        <v>20</v>
      </c>
      <c r="H49" s="11" t="n">
        <v>3</v>
      </c>
      <c r="I49" s="11" t="n">
        <v>17</v>
      </c>
      <c r="J49" s="11" t="n">
        <v>6</v>
      </c>
      <c r="K49" s="11" t="n">
        <v>11</v>
      </c>
    </row>
    <row r="50">
      <c r="A50" s="25" t="inlineStr">
        <is>
          <t>Virginia</t>
        </is>
      </c>
      <c r="B50" s="11" t="n">
        <v>14</v>
      </c>
      <c r="C50" s="11" t="n">
        <v>6</v>
      </c>
      <c r="D50" s="11" t="n">
        <v>8</v>
      </c>
      <c r="E50" s="11" t="n">
        <v>2</v>
      </c>
      <c r="F50" s="11" t="n">
        <v>5</v>
      </c>
      <c r="G50" s="27" t="n">
        <v>14</v>
      </c>
      <c r="H50" s="11" t="n">
        <v>3</v>
      </c>
      <c r="I50" s="11" t="n">
        <v>10</v>
      </c>
      <c r="J50" s="11" t="n">
        <v>3</v>
      </c>
      <c r="K50" s="11" t="n">
        <v>7</v>
      </c>
    </row>
    <row r="51">
      <c r="A51" s="25" t="inlineStr">
        <is>
          <t>Washington</t>
        </is>
      </c>
      <c r="B51" s="11" t="n">
        <v>11</v>
      </c>
      <c r="C51" s="11" t="n">
        <v>4</v>
      </c>
      <c r="D51" s="11" t="n">
        <v>7</v>
      </c>
      <c r="E51" s="11" t="n">
        <v>2</v>
      </c>
      <c r="F51" s="11" t="n">
        <v>5</v>
      </c>
      <c r="G51" s="27" t="n">
        <v>11</v>
      </c>
      <c r="H51" s="11" t="n">
        <v>2</v>
      </c>
      <c r="I51" s="11" t="n">
        <v>8</v>
      </c>
      <c r="J51" s="11" t="n">
        <v>2</v>
      </c>
      <c r="K51" s="11" t="n">
        <v>6</v>
      </c>
    </row>
    <row r="52">
      <c r="A52" s="25" t="inlineStr">
        <is>
          <t>West Virginia</t>
        </is>
      </c>
      <c r="B52" s="11" t="n">
        <v>15</v>
      </c>
      <c r="C52" s="11" t="n">
        <v>2</v>
      </c>
      <c r="D52" s="11" t="n">
        <v>13</v>
      </c>
      <c r="E52" s="11" t="n">
        <v>7</v>
      </c>
      <c r="F52" s="11" t="n">
        <v>6</v>
      </c>
      <c r="G52" s="27" t="n">
        <v>15</v>
      </c>
      <c r="H52" s="11" t="n">
        <v>2</v>
      </c>
      <c r="I52" s="11" t="n">
        <v>13</v>
      </c>
      <c r="J52" s="11" t="n">
        <v>6</v>
      </c>
      <c r="K52" s="11" t="n">
        <v>7</v>
      </c>
    </row>
    <row r="53">
      <c r="A53" s="25" t="inlineStr">
        <is>
          <t>Wisconsin</t>
        </is>
      </c>
      <c r="B53" s="11" t="n">
        <v>14</v>
      </c>
      <c r="C53" s="11" t="n">
        <v>6</v>
      </c>
      <c r="D53" s="11" t="n">
        <v>9</v>
      </c>
      <c r="E53" s="11" t="n">
        <v>2</v>
      </c>
      <c r="F53" s="11" t="n">
        <v>7</v>
      </c>
      <c r="G53" s="27" t="n">
        <v>14</v>
      </c>
      <c r="H53" s="11" t="n">
        <v>4</v>
      </c>
      <c r="I53" s="11" t="n">
        <v>10</v>
      </c>
      <c r="J53" s="11" t="n">
        <v>2</v>
      </c>
      <c r="K53" s="11" t="n">
        <v>8</v>
      </c>
    </row>
    <row r="54">
      <c r="A54" s="25" t="inlineStr">
        <is>
          <t>Wyoming</t>
        </is>
      </c>
      <c r="B54" s="11" t="n">
        <v>14</v>
      </c>
      <c r="C54" s="11" t="n">
        <v>3</v>
      </c>
      <c r="D54" s="11" t="n">
        <v>10</v>
      </c>
      <c r="E54" s="11" t="n">
        <v>3</v>
      </c>
      <c r="F54" s="11" t="n">
        <v>7</v>
      </c>
      <c r="G54" s="27" t="n">
        <v>14</v>
      </c>
      <c r="H54" s="11" t="n">
        <v>3</v>
      </c>
      <c r="I54" s="11" t="n">
        <v>11</v>
      </c>
      <c r="J54" s="11" t="n">
        <v>2</v>
      </c>
      <c r="K54" s="11" t="n">
        <v>9</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18</v>
      </c>
      <c r="C56" s="11" t="n">
        <v>12</v>
      </c>
      <c r="D56" s="11" t="n">
        <v>6</v>
      </c>
      <c r="E56" s="11" t="n">
        <v>2</v>
      </c>
      <c r="F56" s="11" t="n">
        <v>4</v>
      </c>
      <c r="G56" s="27" t="n">
        <v>17</v>
      </c>
      <c r="H56" s="11" t="n">
        <v>11</v>
      </c>
      <c r="I56" s="11" t="n">
        <v>5</v>
      </c>
      <c r="J56" s="11" t="n">
        <v>1</v>
      </c>
      <c r="K56" s="11" t="n">
        <v>4</v>
      </c>
    </row>
    <row r="57">
      <c r="A57" s="28" t="inlineStr">
        <is>
          <t>DoDEA¹</t>
        </is>
      </c>
      <c r="B57" s="15" t="n">
        <v>7</v>
      </c>
      <c r="C57" s="15" t="n">
        <v>2</v>
      </c>
      <c r="D57" s="15" t="n">
        <v>5</v>
      </c>
      <c r="E57" s="15" t="n">
        <v>1</v>
      </c>
      <c r="F57" s="15" t="n">
        <v>5</v>
      </c>
      <c r="G57" s="32" t="n">
        <v>9</v>
      </c>
      <c r="H57" s="15" t="n">
        <v>2</v>
      </c>
      <c r="I57" s="15" t="n">
        <v>6</v>
      </c>
      <c r="J57" s="15" t="n">
        <v>1</v>
      </c>
      <c r="K57" s="15" t="n">
        <v>5</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3.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3</v>
      </c>
      <c r="D4" s="11" t="n">
        <v>10</v>
      </c>
      <c r="E4" s="11" t="n">
        <v>2</v>
      </c>
      <c r="F4" s="11" t="n">
        <v>8</v>
      </c>
      <c r="G4" s="27" t="n">
        <v>13</v>
      </c>
      <c r="H4" s="11" t="n">
        <v>2</v>
      </c>
      <c r="I4" s="11" t="n">
        <v>11</v>
      </c>
      <c r="J4" s="11" t="n">
        <v>2</v>
      </c>
      <c r="K4" s="11" t="n">
        <v>9</v>
      </c>
    </row>
    <row r="5">
      <c r="A5" s="25" t="inlineStr">
        <is>
          <t>Alabama</t>
        </is>
      </c>
      <c r="B5" s="11" t="n">
        <v>10</v>
      </c>
      <c r="C5" s="11" t="n">
        <v>2</v>
      </c>
      <c r="D5" s="11" t="n">
        <v>9</v>
      </c>
      <c r="E5" s="11" t="n">
        <v>5</v>
      </c>
      <c r="F5" s="11" t="n">
        <v>4</v>
      </c>
      <c r="G5" s="27" t="n">
        <v>10</v>
      </c>
      <c r="H5" s="11" t="n">
        <v>1</v>
      </c>
      <c r="I5" s="11" t="n">
        <v>9</v>
      </c>
      <c r="J5" s="11" t="n">
        <v>4</v>
      </c>
      <c r="K5" s="11" t="n">
        <v>4</v>
      </c>
    </row>
    <row r="6">
      <c r="A6" s="25" t="inlineStr">
        <is>
          <t>Alaska</t>
        </is>
      </c>
      <c r="B6" s="11" t="n">
        <v>13</v>
      </c>
      <c r="C6" s="11" t="n">
        <v>1</v>
      </c>
      <c r="D6" s="11" t="n">
        <v>11</v>
      </c>
      <c r="E6" s="11" t="n">
        <v>1</v>
      </c>
      <c r="F6" s="11" t="n">
        <v>11</v>
      </c>
      <c r="G6" s="27" t="n">
        <v>14</v>
      </c>
      <c r="H6" s="11" t="n">
        <v>1</v>
      </c>
      <c r="I6" s="11" t="n">
        <v>13</v>
      </c>
      <c r="J6" s="11" t="n">
        <v>1</v>
      </c>
      <c r="K6" s="11" t="n">
        <v>12</v>
      </c>
    </row>
    <row r="7">
      <c r="A7" s="25" t="inlineStr">
        <is>
          <t>Arizona</t>
        </is>
      </c>
      <c r="B7" s="11" t="n">
        <v>11</v>
      </c>
      <c r="C7" s="11" t="n">
        <v>1</v>
      </c>
      <c r="D7" s="11" t="n">
        <v>9</v>
      </c>
      <c r="E7" s="11" t="n">
        <v>2</v>
      </c>
      <c r="F7" s="11" t="n">
        <v>8</v>
      </c>
      <c r="G7" s="27" t="n">
        <v>12</v>
      </c>
      <c r="H7" s="11" t="n">
        <v>1</v>
      </c>
      <c r="I7" s="11" t="n">
        <v>11</v>
      </c>
      <c r="J7" s="11" t="n">
        <v>2</v>
      </c>
      <c r="K7" s="11" t="n">
        <v>9</v>
      </c>
    </row>
    <row r="8">
      <c r="A8" s="25" t="inlineStr">
        <is>
          <t>Arkansas</t>
        </is>
      </c>
      <c r="B8" s="11" t="n">
        <v>11</v>
      </c>
      <c r="C8" s="11" t="n">
        <v>1</v>
      </c>
      <c r="D8" s="11" t="n">
        <v>10</v>
      </c>
      <c r="E8" s="11" t="n">
        <v>1</v>
      </c>
      <c r="F8" s="11" t="n">
        <v>9</v>
      </c>
      <c r="G8" s="27" t="n">
        <v>13</v>
      </c>
      <c r="H8" s="11" t="n">
        <v>2</v>
      </c>
      <c r="I8" s="11" t="n">
        <v>11</v>
      </c>
      <c r="J8" s="11" t="n">
        <v>1</v>
      </c>
      <c r="K8" s="11" t="n">
        <v>10</v>
      </c>
    </row>
    <row r="9">
      <c r="A9" s="25" t="inlineStr">
        <is>
          <t>California</t>
        </is>
      </c>
      <c r="B9" s="11" t="n">
        <v>10</v>
      </c>
      <c r="C9" s="11" t="n">
        <v>2</v>
      </c>
      <c r="D9" s="11" t="n">
        <v>8</v>
      </c>
      <c r="E9" s="11" t="n">
        <v>2</v>
      </c>
      <c r="F9" s="11" t="n">
        <v>5</v>
      </c>
      <c r="G9" s="27" t="n">
        <v>10</v>
      </c>
      <c r="H9" s="11" t="n">
        <v>2</v>
      </c>
      <c r="I9" s="11" t="n">
        <v>8</v>
      </c>
      <c r="J9" s="11" t="n">
        <v>2</v>
      </c>
      <c r="K9" s="11" t="n">
        <v>6</v>
      </c>
    </row>
    <row r="10">
      <c r="A10" s="25" t="inlineStr">
        <is>
          <t>Colorado</t>
        </is>
      </c>
      <c r="B10" s="11" t="n">
        <v>10</v>
      </c>
      <c r="C10" s="11" t="n">
        <v>1</v>
      </c>
      <c r="D10" s="11" t="n">
        <v>9</v>
      </c>
      <c r="E10" s="11" t="n">
        <v>1</v>
      </c>
      <c r="F10" s="11" t="n">
        <v>8</v>
      </c>
      <c r="G10" s="27" t="n">
        <v>11</v>
      </c>
      <c r="H10" s="11" t="n">
        <v>1</v>
      </c>
      <c r="I10" s="11" t="n">
        <v>10</v>
      </c>
      <c r="J10" s="11" t="n">
        <v>2</v>
      </c>
      <c r="K10" s="11" t="n">
        <v>8</v>
      </c>
    </row>
    <row r="11">
      <c r="A11" s="25" t="inlineStr">
        <is>
          <t>Connecticut</t>
        </is>
      </c>
      <c r="B11" s="11" t="n">
        <v>12</v>
      </c>
      <c r="C11" s="11" t="n">
        <v>1</v>
      </c>
      <c r="D11" s="11" t="n">
        <v>11</v>
      </c>
      <c r="E11" s="11" t="n">
        <v>1</v>
      </c>
      <c r="F11" s="11" t="n">
        <v>10</v>
      </c>
      <c r="G11" s="27" t="n">
        <v>15</v>
      </c>
      <c r="H11" s="11" t="n">
        <v>2</v>
      </c>
      <c r="I11" s="11" t="n">
        <v>13</v>
      </c>
      <c r="J11" s="11" t="n">
        <v>1</v>
      </c>
      <c r="K11" s="11" t="n">
        <v>12</v>
      </c>
    </row>
    <row r="12">
      <c r="A12" s="25" t="inlineStr">
        <is>
          <t>Delaware</t>
        </is>
      </c>
      <c r="B12" s="11" t="n">
        <v>14</v>
      </c>
      <c r="C12" s="11" t="n">
        <v>5</v>
      </c>
      <c r="D12" s="11" t="n">
        <v>10</v>
      </c>
      <c r="E12" s="11" t="n">
        <v>1</v>
      </c>
      <c r="F12" s="11" t="n">
        <v>9</v>
      </c>
      <c r="G12" s="27" t="n">
        <v>15</v>
      </c>
      <c r="H12" s="11" t="n">
        <v>3</v>
      </c>
      <c r="I12" s="11" t="n">
        <v>13</v>
      </c>
      <c r="J12" s="11" t="n">
        <v>1</v>
      </c>
      <c r="K12" s="11" t="n">
        <v>12</v>
      </c>
    </row>
    <row r="13">
      <c r="A13" s="25" t="inlineStr">
        <is>
          <t>Florida</t>
        </is>
      </c>
      <c r="B13" s="11" t="n">
        <v>14</v>
      </c>
      <c r="C13" s="11" t="n">
        <v>2</v>
      </c>
      <c r="D13" s="11" t="n">
        <v>13</v>
      </c>
      <c r="E13" s="11" t="n">
        <v>1</v>
      </c>
      <c r="F13" s="11" t="n">
        <v>12</v>
      </c>
      <c r="G13" s="27" t="n">
        <v>13</v>
      </c>
      <c r="H13" s="11" t="n">
        <v>1</v>
      </c>
      <c r="I13" s="11" t="n">
        <v>12</v>
      </c>
      <c r="J13" s="11" t="n">
        <v>1</v>
      </c>
      <c r="K13" s="11" t="n">
        <v>11</v>
      </c>
    </row>
    <row r="14">
      <c r="A14" s="25" t="inlineStr">
        <is>
          <t>Georgia</t>
        </is>
      </c>
      <c r="B14" s="11" t="n">
        <v>10</v>
      </c>
      <c r="C14" s="11" t="n">
        <v>4</v>
      </c>
      <c r="D14" s="11" t="n">
        <v>6</v>
      </c>
      <c r="E14" s="11" t="n">
        <v>1</v>
      </c>
      <c r="F14" s="11" t="n">
        <v>5</v>
      </c>
      <c r="G14" s="27" t="n">
        <v>12</v>
      </c>
      <c r="H14" s="11" t="n">
        <v>4</v>
      </c>
      <c r="I14" s="11" t="n">
        <v>8</v>
      </c>
      <c r="J14" s="11" t="n">
        <v>1</v>
      </c>
      <c r="K14" s="11" t="n">
        <v>7</v>
      </c>
    </row>
    <row r="15">
      <c r="A15" s="25" t="inlineStr">
        <is>
          <t>Hawaii</t>
        </is>
      </c>
      <c r="B15" s="11" t="n">
        <v>11</v>
      </c>
      <c r="C15" s="11" t="n">
        <v>1</v>
      </c>
      <c r="D15" s="11" t="n">
        <v>10</v>
      </c>
      <c r="E15" s="11" t="n">
        <v>3</v>
      </c>
      <c r="F15" s="11" t="n">
        <v>8</v>
      </c>
      <c r="G15" s="27" t="n">
        <v>12</v>
      </c>
      <c r="H15" s="11" t="n">
        <v>1</v>
      </c>
      <c r="I15" s="11" t="n">
        <v>11</v>
      </c>
      <c r="J15" s="11" t="n">
        <v>2</v>
      </c>
      <c r="K15" s="11" t="n">
        <v>9</v>
      </c>
    </row>
    <row r="16">
      <c r="A16" s="25" t="inlineStr">
        <is>
          <t>Idaho</t>
        </is>
      </c>
      <c r="B16" s="11" t="n">
        <v>8</v>
      </c>
      <c r="C16" s="11" t="n">
        <v>1</v>
      </c>
      <c r="D16" s="11" t="n">
        <v>7</v>
      </c>
      <c r="E16" s="11" t="n">
        <v>2</v>
      </c>
      <c r="F16" s="11" t="n">
        <v>5</v>
      </c>
      <c r="G16" s="27" t="n">
        <v>9</v>
      </c>
      <c r="H16" s="11" t="n">
        <v>1</v>
      </c>
      <c r="I16" s="11" t="n">
        <v>8</v>
      </c>
      <c r="J16" s="11" t="n">
        <v>1</v>
      </c>
      <c r="K16" s="11" t="n">
        <v>6</v>
      </c>
    </row>
    <row r="17">
      <c r="A17" s="25" t="inlineStr">
        <is>
          <t>Illinois</t>
        </is>
      </c>
      <c r="B17" s="11" t="n">
        <v>14</v>
      </c>
      <c r="C17" s="11" t="n">
        <v>1</v>
      </c>
      <c r="D17" s="11" t="n">
        <v>13</v>
      </c>
      <c r="E17" s="11" t="n">
        <v>2</v>
      </c>
      <c r="F17" s="11" t="n">
        <v>11</v>
      </c>
      <c r="G17" s="27" t="n">
        <v>13</v>
      </c>
      <c r="H17" s="11" t="n">
        <v>1</v>
      </c>
      <c r="I17" s="11" t="n">
        <v>12</v>
      </c>
      <c r="J17" s="11" t="n">
        <v>1</v>
      </c>
      <c r="K17" s="11" t="n">
        <v>11</v>
      </c>
    </row>
    <row r="18">
      <c r="A18" s="25" t="inlineStr">
        <is>
          <t>Indiana</t>
        </is>
      </c>
      <c r="B18" s="11" t="n">
        <v>14</v>
      </c>
      <c r="C18" s="11" t="n">
        <v>2</v>
      </c>
      <c r="D18" s="11" t="n">
        <v>12</v>
      </c>
      <c r="E18" s="11" t="n">
        <v>1</v>
      </c>
      <c r="F18" s="11" t="n">
        <v>11</v>
      </c>
      <c r="G18" s="27" t="n">
        <v>15</v>
      </c>
      <c r="H18" s="11" t="n">
        <v>2</v>
      </c>
      <c r="I18" s="11" t="n">
        <v>13</v>
      </c>
      <c r="J18" s="11" t="n">
        <v>1</v>
      </c>
      <c r="K18" s="11" t="n">
        <v>12</v>
      </c>
    </row>
    <row r="19">
      <c r="A19" s="25" t="inlineStr">
        <is>
          <t>Iowa</t>
        </is>
      </c>
      <c r="B19" s="11" t="n">
        <v>15</v>
      </c>
      <c r="C19" s="11" t="n">
        <v>1</v>
      </c>
      <c r="D19" s="11" t="n">
        <v>14</v>
      </c>
      <c r="E19" s="11" t="n">
        <v>1</v>
      </c>
      <c r="F19" s="11" t="n">
        <v>12</v>
      </c>
      <c r="G19" s="27" t="n">
        <v>13</v>
      </c>
      <c r="H19" s="11" t="n">
        <v>1</v>
      </c>
      <c r="I19" s="11" t="n">
        <v>12</v>
      </c>
      <c r="J19" s="11" t="n">
        <v>1</v>
      </c>
      <c r="K19" s="11" t="n">
        <v>11</v>
      </c>
    </row>
    <row r="20">
      <c r="A20" s="25" t="inlineStr">
        <is>
          <t>Kansas</t>
        </is>
      </c>
      <c r="B20" s="11" t="n">
        <v>12</v>
      </c>
      <c r="C20" s="11" t="n">
        <v>2</v>
      </c>
      <c r="D20" s="11" t="n">
        <v>10</v>
      </c>
      <c r="E20" s="11" t="n">
        <v>2</v>
      </c>
      <c r="F20" s="11" t="n">
        <v>8</v>
      </c>
      <c r="G20" s="27" t="n">
        <v>13</v>
      </c>
      <c r="H20" s="11" t="n">
        <v>2</v>
      </c>
      <c r="I20" s="11" t="n">
        <v>11</v>
      </c>
      <c r="J20" s="11" t="n">
        <v>1</v>
      </c>
      <c r="K20" s="11" t="n">
        <v>10</v>
      </c>
    </row>
    <row r="21">
      <c r="A21" s="25" t="inlineStr">
        <is>
          <t>Kentucky</t>
        </is>
      </c>
      <c r="B21" s="11" t="n">
        <v>12</v>
      </c>
      <c r="C21" s="11" t="n">
        <v>7</v>
      </c>
      <c r="D21" s="11" t="n">
        <v>5</v>
      </c>
      <c r="E21" s="11" t="n">
        <v>1</v>
      </c>
      <c r="F21" s="11" t="n">
        <v>4</v>
      </c>
      <c r="G21" s="27" t="n">
        <v>11</v>
      </c>
      <c r="H21" s="11" t="n">
        <v>3</v>
      </c>
      <c r="I21" s="11" t="n">
        <v>8</v>
      </c>
      <c r="J21" s="11" t="n">
        <v>1</v>
      </c>
      <c r="K21" s="11" t="n">
        <v>8</v>
      </c>
    </row>
    <row r="22">
      <c r="A22" s="25" t="inlineStr">
        <is>
          <t>Louisiana</t>
        </is>
      </c>
      <c r="B22" s="11" t="n">
        <v>14</v>
      </c>
      <c r="C22" s="11" t="n">
        <v>1</v>
      </c>
      <c r="D22" s="11" t="n">
        <v>13</v>
      </c>
      <c r="E22" s="11" t="n">
        <v>1</v>
      </c>
      <c r="F22" s="11" t="n">
        <v>13</v>
      </c>
      <c r="G22" s="27" t="n">
        <v>15</v>
      </c>
      <c r="H22" s="11" t="n">
        <v>1</v>
      </c>
      <c r="I22" s="11" t="n">
        <v>14</v>
      </c>
      <c r="J22" s="11" t="n">
        <v>1</v>
      </c>
      <c r="K22" s="11" t="n">
        <v>13</v>
      </c>
    </row>
    <row r="23">
      <c r="A23" s="25" t="inlineStr">
        <is>
          <t>Maine</t>
        </is>
      </c>
      <c r="B23" s="11" t="n">
        <v>18</v>
      </c>
      <c r="C23" s="11" t="n">
        <v>2</v>
      </c>
      <c r="D23" s="11" t="n">
        <v>17</v>
      </c>
      <c r="E23" s="11" t="n">
        <v>3</v>
      </c>
      <c r="F23" s="11" t="n">
        <v>13</v>
      </c>
      <c r="G23" s="27" t="n">
        <v>18</v>
      </c>
      <c r="H23" s="11" t="n">
        <v>1</v>
      </c>
      <c r="I23" s="11" t="n">
        <v>17</v>
      </c>
      <c r="J23" s="11" t="n">
        <v>3</v>
      </c>
      <c r="K23" s="11" t="n">
        <v>14</v>
      </c>
    </row>
    <row r="24">
      <c r="A24" s="25" t="inlineStr">
        <is>
          <t>Maryland</t>
        </is>
      </c>
      <c r="B24" s="11" t="n">
        <v>11</v>
      </c>
      <c r="C24" s="11" t="n">
        <v>7</v>
      </c>
      <c r="D24" s="11" t="n">
        <v>4</v>
      </c>
      <c r="E24" s="11" t="n">
        <v>1</v>
      </c>
      <c r="F24" s="11" t="n">
        <v>3</v>
      </c>
      <c r="G24" s="27" t="n">
        <v>13</v>
      </c>
      <c r="H24" s="11" t="n">
        <v>8</v>
      </c>
      <c r="I24" s="11" t="n">
        <v>5</v>
      </c>
      <c r="J24" s="11" t="n">
        <v>1</v>
      </c>
      <c r="K24" s="11" t="n">
        <v>4</v>
      </c>
    </row>
    <row r="25">
      <c r="A25" s="25" t="inlineStr">
        <is>
          <t>Massachusetts</t>
        </is>
      </c>
      <c r="B25" s="11" t="n">
        <v>19</v>
      </c>
      <c r="C25" s="11" t="n">
        <v>5</v>
      </c>
      <c r="D25" s="11" t="n">
        <v>13</v>
      </c>
      <c r="E25" s="11" t="n">
        <v>1</v>
      </c>
      <c r="F25" s="11" t="n">
        <v>12</v>
      </c>
      <c r="G25" s="27" t="n">
        <v>17</v>
      </c>
      <c r="H25" s="11" t="n">
        <v>1</v>
      </c>
      <c r="I25" s="11" t="n">
        <v>16</v>
      </c>
      <c r="J25" s="11" t="n">
        <v>1</v>
      </c>
      <c r="K25" s="11" t="n">
        <v>15</v>
      </c>
    </row>
    <row r="26">
      <c r="A26" s="25" t="inlineStr">
        <is>
          <t>Michigan</t>
        </is>
      </c>
      <c r="B26" s="11" t="n">
        <v>12</v>
      </c>
      <c r="C26" s="11" t="n">
        <v>4</v>
      </c>
      <c r="D26" s="11" t="n">
        <v>8</v>
      </c>
      <c r="E26" s="11" t="n">
        <v>2</v>
      </c>
      <c r="F26" s="11" t="n">
        <v>6</v>
      </c>
      <c r="G26" s="27" t="n">
        <v>13</v>
      </c>
      <c r="H26" s="11" t="n">
        <v>3</v>
      </c>
      <c r="I26" s="11" t="n">
        <v>10</v>
      </c>
      <c r="J26" s="11" t="n">
        <v>2</v>
      </c>
      <c r="K26" s="11" t="n">
        <v>8</v>
      </c>
    </row>
    <row r="27">
      <c r="A27" s="25" t="inlineStr">
        <is>
          <t>Minnesota</t>
        </is>
      </c>
      <c r="B27" s="11" t="n">
        <v>13</v>
      </c>
      <c r="C27" s="11" t="n">
        <v>3</v>
      </c>
      <c r="D27" s="11" t="n">
        <v>10</v>
      </c>
      <c r="E27" s="11" t="n">
        <v>3</v>
      </c>
      <c r="F27" s="11" t="n">
        <v>7</v>
      </c>
      <c r="G27" s="27" t="n">
        <v>13</v>
      </c>
      <c r="H27" s="11" t="n">
        <v>2</v>
      </c>
      <c r="I27" s="11" t="n">
        <v>11</v>
      </c>
      <c r="J27" s="11" t="n">
        <v>4</v>
      </c>
      <c r="K27" s="11" t="n">
        <v>7</v>
      </c>
    </row>
    <row r="28">
      <c r="A28" s="25" t="inlineStr">
        <is>
          <t>Mississippi</t>
        </is>
      </c>
      <c r="B28" s="11" t="n">
        <v>7</v>
      </c>
      <c r="C28" s="11" t="n">
        <v>1</v>
      </c>
      <c r="D28" s="11" t="n">
        <v>6</v>
      </c>
      <c r="E28" s="11" t="n">
        <v>1</v>
      </c>
      <c r="F28" s="11" t="n">
        <v>5</v>
      </c>
      <c r="G28" s="27" t="n">
        <v>8</v>
      </c>
      <c r="H28" s="11" t="n">
        <v>1</v>
      </c>
      <c r="I28" s="11" t="n">
        <v>8</v>
      </c>
      <c r="J28" s="11" t="n">
        <v>1</v>
      </c>
      <c r="K28" s="11" t="n">
        <v>6</v>
      </c>
    </row>
    <row r="29">
      <c r="A29" s="25" t="inlineStr">
        <is>
          <t>Missouri</t>
        </is>
      </c>
      <c r="B29" s="11" t="n">
        <v>13</v>
      </c>
      <c r="C29" s="11" t="n">
        <v>1</v>
      </c>
      <c r="D29" s="11" t="n">
        <v>12</v>
      </c>
      <c r="E29" s="11" t="n">
        <v>2</v>
      </c>
      <c r="F29" s="11" t="n">
        <v>10</v>
      </c>
      <c r="G29" s="27" t="n">
        <v>12</v>
      </c>
      <c r="H29" s="11" t="n">
        <v>1</v>
      </c>
      <c r="I29" s="11" t="n">
        <v>11</v>
      </c>
      <c r="J29" s="11" t="n">
        <v>1</v>
      </c>
      <c r="K29" s="11" t="n">
        <v>10</v>
      </c>
    </row>
    <row r="30">
      <c r="A30" s="25" t="inlineStr">
        <is>
          <t>Montana</t>
        </is>
      </c>
      <c r="B30" s="11" t="n">
        <v>12</v>
      </c>
      <c r="C30" s="11" t="n">
        <v>4</v>
      </c>
      <c r="D30" s="11" t="n">
        <v>8</v>
      </c>
      <c r="E30" s="11" t="n">
        <v>2</v>
      </c>
      <c r="F30" s="11" t="n">
        <v>6</v>
      </c>
      <c r="G30" s="27" t="n">
        <v>12</v>
      </c>
      <c r="H30" s="11" t="n">
        <v>2</v>
      </c>
      <c r="I30" s="11" t="n">
        <v>9</v>
      </c>
      <c r="J30" s="11" t="n">
        <v>2</v>
      </c>
      <c r="K30" s="11" t="n">
        <v>7</v>
      </c>
    </row>
    <row r="31">
      <c r="A31" s="25" t="inlineStr">
        <is>
          <t>Nebraska</t>
        </is>
      </c>
      <c r="B31" s="11" t="n">
        <v>14</v>
      </c>
      <c r="C31" s="11" t="n">
        <v>4</v>
      </c>
      <c r="D31" s="11" t="n">
        <v>10</v>
      </c>
      <c r="E31" s="11" t="n">
        <v>3</v>
      </c>
      <c r="F31" s="11" t="n">
        <v>7</v>
      </c>
      <c r="G31" s="27" t="n">
        <v>14</v>
      </c>
      <c r="H31" s="11" t="n">
        <v>3</v>
      </c>
      <c r="I31" s="11" t="n">
        <v>11</v>
      </c>
      <c r="J31" s="11" t="n">
        <v>2</v>
      </c>
      <c r="K31" s="11" t="n">
        <v>9</v>
      </c>
    </row>
    <row r="32">
      <c r="A32" s="25" t="inlineStr">
        <is>
          <t>Nevada</t>
        </is>
      </c>
      <c r="B32" s="11" t="n">
        <v>10</v>
      </c>
      <c r="C32" s="11" t="n">
        <v>2</v>
      </c>
      <c r="D32" s="11" t="n">
        <v>8</v>
      </c>
      <c r="E32" s="11" t="n">
        <v>2</v>
      </c>
      <c r="F32" s="11" t="n">
        <v>6</v>
      </c>
      <c r="G32" s="27" t="n">
        <v>11</v>
      </c>
      <c r="H32" s="11" t="n">
        <v>1</v>
      </c>
      <c r="I32" s="11" t="n">
        <v>10</v>
      </c>
      <c r="J32" s="11" t="n">
        <v>2</v>
      </c>
      <c r="K32" s="11" t="n">
        <v>8</v>
      </c>
    </row>
    <row r="33">
      <c r="A33" s="25" t="inlineStr">
        <is>
          <t>New Hampshire</t>
        </is>
      </c>
      <c r="B33" s="11" t="n">
        <v>18</v>
      </c>
      <c r="C33" s="11" t="n">
        <v>4</v>
      </c>
      <c r="D33" s="11" t="n">
        <v>14</v>
      </c>
      <c r="E33" s="11" t="n">
        <v>3</v>
      </c>
      <c r="F33" s="11" t="n">
        <v>11</v>
      </c>
      <c r="G33" s="27" t="n">
        <v>18</v>
      </c>
      <c r="H33" s="11" t="n">
        <v>3</v>
      </c>
      <c r="I33" s="11" t="n">
        <v>16</v>
      </c>
      <c r="J33" s="11" t="n">
        <v>2</v>
      </c>
      <c r="K33" s="11" t="n">
        <v>13</v>
      </c>
    </row>
    <row r="34">
      <c r="A34" s="25" t="inlineStr">
        <is>
          <t>New Jersey</t>
        </is>
      </c>
      <c r="B34" s="11" t="n">
        <v>17</v>
      </c>
      <c r="C34" s="11" t="n">
        <v>6</v>
      </c>
      <c r="D34" s="11" t="n">
        <v>11</v>
      </c>
      <c r="E34" s="11" t="n">
        <v>1</v>
      </c>
      <c r="F34" s="11" t="n">
        <v>10</v>
      </c>
      <c r="G34" s="27" t="n">
        <v>17</v>
      </c>
      <c r="H34" s="11" t="n">
        <v>2</v>
      </c>
      <c r="I34" s="11" t="n">
        <v>14</v>
      </c>
      <c r="J34" s="11" t="n">
        <v>1</v>
      </c>
      <c r="K34" s="11" t="n">
        <v>14</v>
      </c>
    </row>
    <row r="35">
      <c r="A35" s="25" t="inlineStr">
        <is>
          <t>New Mexico</t>
        </is>
      </c>
      <c r="B35" s="11" t="n">
        <v>12</v>
      </c>
      <c r="C35" s="11" t="n">
        <v>4</v>
      </c>
      <c r="D35" s="11" t="n">
        <v>8</v>
      </c>
      <c r="E35" s="11" t="n">
        <v>3</v>
      </c>
      <c r="F35" s="11" t="n">
        <v>5</v>
      </c>
      <c r="G35" s="27" t="n">
        <v>13</v>
      </c>
      <c r="H35" s="11" t="n">
        <v>1</v>
      </c>
      <c r="I35" s="11" t="n">
        <v>12</v>
      </c>
      <c r="J35" s="11" t="n">
        <v>5</v>
      </c>
      <c r="K35" s="11" t="n">
        <v>8</v>
      </c>
    </row>
    <row r="36">
      <c r="A36" s="25" t="inlineStr">
        <is>
          <t>New York</t>
        </is>
      </c>
      <c r="B36" s="11" t="n">
        <v>16</v>
      </c>
      <c r="C36" s="11" t="n">
        <v>2</v>
      </c>
      <c r="D36" s="11" t="n">
        <v>14</v>
      </c>
      <c r="E36" s="11" t="inlineStr">
        <is>
          <t>#</t>
        </is>
      </c>
      <c r="F36" s="11" t="n">
        <v>13</v>
      </c>
      <c r="G36" s="27" t="n">
        <v>17</v>
      </c>
      <c r="H36" s="11" t="inlineStr">
        <is>
          <t>#</t>
        </is>
      </c>
      <c r="I36" s="11" t="n">
        <v>16</v>
      </c>
      <c r="J36" s="11" t="inlineStr">
        <is>
          <t>#</t>
        </is>
      </c>
      <c r="K36" s="11" t="n">
        <v>16</v>
      </c>
    </row>
    <row r="37">
      <c r="A37" s="25" t="inlineStr">
        <is>
          <t>North Carolina</t>
        </is>
      </c>
      <c r="B37" s="11" t="n">
        <v>14</v>
      </c>
      <c r="C37" s="11" t="n">
        <v>2</v>
      </c>
      <c r="D37" s="11" t="n">
        <v>12</v>
      </c>
      <c r="E37" s="11" t="n">
        <v>2</v>
      </c>
      <c r="F37" s="11" t="n">
        <v>10</v>
      </c>
      <c r="G37" s="27" t="n">
        <v>14</v>
      </c>
      <c r="H37" s="11" t="n">
        <v>1</v>
      </c>
      <c r="I37" s="11" t="n">
        <v>13</v>
      </c>
      <c r="J37" s="11" t="n">
        <v>2</v>
      </c>
      <c r="K37" s="11" t="n">
        <v>11</v>
      </c>
    </row>
    <row r="38">
      <c r="A38" s="25" t="inlineStr">
        <is>
          <t>North Dakota</t>
        </is>
      </c>
      <c r="B38" s="11" t="n">
        <v>14</v>
      </c>
      <c r="C38" s="11" t="n">
        <v>7</v>
      </c>
      <c r="D38" s="11" t="n">
        <v>7</v>
      </c>
      <c r="E38" s="11" t="n">
        <v>2</v>
      </c>
      <c r="F38" s="11" t="n">
        <v>5</v>
      </c>
      <c r="G38" s="27" t="n">
        <v>14</v>
      </c>
      <c r="H38" s="11" t="n">
        <v>4</v>
      </c>
      <c r="I38" s="11" t="n">
        <v>10</v>
      </c>
      <c r="J38" s="11" t="n">
        <v>1</v>
      </c>
      <c r="K38" s="11" t="n">
        <v>9</v>
      </c>
    </row>
    <row r="39">
      <c r="A39" s="25" t="inlineStr">
        <is>
          <t>Ohio</t>
        </is>
      </c>
      <c r="B39" s="11" t="n">
        <v>15</v>
      </c>
      <c r="C39" s="11" t="n">
        <v>5</v>
      </c>
      <c r="D39" s="11" t="n">
        <v>9</v>
      </c>
      <c r="E39" s="11" t="n">
        <v>1</v>
      </c>
      <c r="F39" s="11" t="n">
        <v>8</v>
      </c>
      <c r="G39" s="27" t="n">
        <v>15</v>
      </c>
      <c r="H39" s="11" t="n">
        <v>2</v>
      </c>
      <c r="I39" s="11" t="n">
        <v>13</v>
      </c>
      <c r="J39" s="11" t="inlineStr">
        <is>
          <t>#</t>
        </is>
      </c>
      <c r="K39" s="11" t="n">
        <v>12</v>
      </c>
    </row>
    <row r="40">
      <c r="A40" s="25" t="inlineStr">
        <is>
          <t>Oklahoma</t>
        </is>
      </c>
      <c r="B40" s="11" t="n">
        <v>16</v>
      </c>
      <c r="C40" s="11" t="n">
        <v>4</v>
      </c>
      <c r="D40" s="11" t="n">
        <v>12</v>
      </c>
      <c r="E40" s="11" t="n">
        <v>3</v>
      </c>
      <c r="F40" s="11" t="n">
        <v>9</v>
      </c>
      <c r="G40" s="27" t="n">
        <v>16</v>
      </c>
      <c r="H40" s="11" t="n">
        <v>1</v>
      </c>
      <c r="I40" s="11" t="n">
        <v>15</v>
      </c>
      <c r="J40" s="11" t="n">
        <v>3</v>
      </c>
      <c r="K40" s="11" t="n">
        <v>11</v>
      </c>
    </row>
    <row r="41">
      <c r="A41" s="25" t="inlineStr">
        <is>
          <t>Oregon</t>
        </is>
      </c>
      <c r="B41" s="11" t="n">
        <v>13</v>
      </c>
      <c r="C41" s="11" t="n">
        <v>2</v>
      </c>
      <c r="D41" s="11" t="n">
        <v>11</v>
      </c>
      <c r="E41" s="11" t="n">
        <v>3</v>
      </c>
      <c r="F41" s="11" t="n">
        <v>8</v>
      </c>
      <c r="G41" s="27" t="n">
        <v>14</v>
      </c>
      <c r="H41" s="11" t="n">
        <v>1</v>
      </c>
      <c r="I41" s="11" t="n">
        <v>13</v>
      </c>
      <c r="J41" s="11" t="n">
        <v>3</v>
      </c>
      <c r="K41" s="11" t="n">
        <v>10</v>
      </c>
    </row>
    <row r="42">
      <c r="A42" s="25" t="inlineStr">
        <is>
          <t>Pennsylvania</t>
        </is>
      </c>
      <c r="B42" s="11" t="n">
        <v>16</v>
      </c>
      <c r="C42" s="11" t="n">
        <v>2</v>
      </c>
      <c r="D42" s="11" t="n">
        <v>13</v>
      </c>
      <c r="E42" s="11" t="n">
        <v>1</v>
      </c>
      <c r="F42" s="11" t="n">
        <v>12</v>
      </c>
      <c r="G42" s="27" t="n">
        <v>16</v>
      </c>
      <c r="H42" s="11" t="n">
        <v>1</v>
      </c>
      <c r="I42" s="11" t="n">
        <v>15</v>
      </c>
      <c r="J42" s="11" t="n">
        <v>2</v>
      </c>
      <c r="K42" s="11" t="n">
        <v>13</v>
      </c>
    </row>
    <row r="43">
      <c r="A43" s="25" t="inlineStr">
        <is>
          <t>Rhode Island</t>
        </is>
      </c>
      <c r="B43" s="11" t="n">
        <v>16</v>
      </c>
      <c r="C43" s="11" t="n">
        <v>1</v>
      </c>
      <c r="D43" s="11" t="n">
        <v>15</v>
      </c>
      <c r="E43" s="11" t="n">
        <v>3</v>
      </c>
      <c r="F43" s="11" t="n">
        <v>12</v>
      </c>
      <c r="G43" s="27" t="n">
        <v>15</v>
      </c>
      <c r="H43" s="11" t="n">
        <v>1</v>
      </c>
      <c r="I43" s="11" t="n">
        <v>14</v>
      </c>
      <c r="J43" s="11" t="n">
        <v>2</v>
      </c>
      <c r="K43" s="11" t="n">
        <v>12</v>
      </c>
    </row>
    <row r="44">
      <c r="A44" s="25" t="inlineStr">
        <is>
          <t>South Carolina</t>
        </is>
      </c>
      <c r="B44" s="11" t="n">
        <v>11</v>
      </c>
      <c r="C44" s="11" t="n">
        <v>5</v>
      </c>
      <c r="D44" s="11" t="n">
        <v>6</v>
      </c>
      <c r="E44" s="11" t="n">
        <v>3</v>
      </c>
      <c r="F44" s="11" t="n">
        <v>4</v>
      </c>
      <c r="G44" s="27" t="n">
        <v>12</v>
      </c>
      <c r="H44" s="11" t="n">
        <v>2</v>
      </c>
      <c r="I44" s="11" t="n">
        <v>10</v>
      </c>
      <c r="J44" s="11" t="n">
        <v>3</v>
      </c>
      <c r="K44" s="11" t="n">
        <v>7</v>
      </c>
    </row>
    <row r="45">
      <c r="A45" s="25" t="inlineStr">
        <is>
          <t>South Dakota</t>
        </is>
      </c>
      <c r="B45" s="11" t="n">
        <v>11</v>
      </c>
      <c r="C45" s="11" t="n">
        <v>3</v>
      </c>
      <c r="D45" s="11" t="n">
        <v>8</v>
      </c>
      <c r="E45" s="11" t="n">
        <v>3</v>
      </c>
      <c r="F45" s="11" t="n">
        <v>5</v>
      </c>
      <c r="G45" s="27" t="n">
        <v>11</v>
      </c>
      <c r="H45" s="11" t="n">
        <v>2</v>
      </c>
      <c r="I45" s="11" t="n">
        <v>9</v>
      </c>
      <c r="J45" s="11" t="n">
        <v>3</v>
      </c>
      <c r="K45" s="11" t="n">
        <v>6</v>
      </c>
    </row>
    <row r="46">
      <c r="A46" s="25" t="inlineStr">
        <is>
          <t>Tennessee</t>
        </is>
      </c>
      <c r="B46" s="11" t="n">
        <v>12</v>
      </c>
      <c r="C46" s="11" t="n">
        <v>6</v>
      </c>
      <c r="D46" s="11" t="n">
        <v>6</v>
      </c>
      <c r="E46" s="11" t="n">
        <v>2</v>
      </c>
      <c r="F46" s="11" t="n">
        <v>4</v>
      </c>
      <c r="G46" s="27" t="n">
        <v>11</v>
      </c>
      <c r="H46" s="11" t="n">
        <v>3</v>
      </c>
      <c r="I46" s="11" t="n">
        <v>8</v>
      </c>
      <c r="J46" s="11" t="n">
        <v>1</v>
      </c>
      <c r="K46" s="11" t="n">
        <v>7</v>
      </c>
    </row>
    <row r="47">
      <c r="A47" s="25" t="inlineStr">
        <is>
          <t>Texas</t>
        </is>
      </c>
      <c r="B47" s="11" t="n">
        <v>11</v>
      </c>
      <c r="C47" s="11" t="n">
        <v>5</v>
      </c>
      <c r="D47" s="11" t="n">
        <v>6</v>
      </c>
      <c r="E47" s="11" t="n">
        <v>3</v>
      </c>
      <c r="F47" s="11" t="n">
        <v>3</v>
      </c>
      <c r="G47" s="27" t="n">
        <v>11</v>
      </c>
      <c r="H47" s="11" t="n">
        <v>3</v>
      </c>
      <c r="I47" s="11" t="n">
        <v>8</v>
      </c>
      <c r="J47" s="11" t="n">
        <v>2</v>
      </c>
      <c r="K47" s="11" t="n">
        <v>7</v>
      </c>
    </row>
    <row r="48">
      <c r="A48" s="25" t="inlineStr">
        <is>
          <t>Utah</t>
        </is>
      </c>
      <c r="B48" s="11" t="n">
        <v>10</v>
      </c>
      <c r="C48" s="11" t="n">
        <v>3</v>
      </c>
      <c r="D48" s="11" t="n">
        <v>7</v>
      </c>
      <c r="E48" s="11" t="n">
        <v>2</v>
      </c>
      <c r="F48" s="11" t="n">
        <v>5</v>
      </c>
      <c r="G48" s="27" t="n">
        <v>11</v>
      </c>
      <c r="H48" s="11" t="n">
        <v>3</v>
      </c>
      <c r="I48" s="11" t="n">
        <v>9</v>
      </c>
      <c r="J48" s="11" t="n">
        <v>1</v>
      </c>
      <c r="K48" s="11" t="n">
        <v>7</v>
      </c>
    </row>
    <row r="49">
      <c r="A49" s="25" t="inlineStr">
        <is>
          <t>Vermont</t>
        </is>
      </c>
      <c r="B49" s="11" t="n">
        <v>18</v>
      </c>
      <c r="C49" s="11" t="n">
        <v>2</v>
      </c>
      <c r="D49" s="11" t="n">
        <v>16</v>
      </c>
      <c r="E49" s="11" t="n">
        <v>3</v>
      </c>
      <c r="F49" s="11" t="n">
        <v>13</v>
      </c>
      <c r="G49" s="27" t="n">
        <v>17</v>
      </c>
      <c r="H49" s="11" t="n">
        <v>1</v>
      </c>
      <c r="I49" s="11" t="n">
        <v>16</v>
      </c>
      <c r="J49" s="11" t="n">
        <v>2</v>
      </c>
      <c r="K49" s="11" t="n">
        <v>15</v>
      </c>
    </row>
    <row r="50">
      <c r="A50" s="25" t="inlineStr">
        <is>
          <t>Virginia</t>
        </is>
      </c>
      <c r="B50" s="11" t="n">
        <v>13</v>
      </c>
      <c r="C50" s="11" t="n">
        <v>3</v>
      </c>
      <c r="D50" s="11" t="n">
        <v>10</v>
      </c>
      <c r="E50" s="11" t="n">
        <v>3</v>
      </c>
      <c r="F50" s="11" t="n">
        <v>7</v>
      </c>
      <c r="G50" s="27" t="n">
        <v>13</v>
      </c>
      <c r="H50" s="11" t="n">
        <v>1</v>
      </c>
      <c r="I50" s="11" t="n">
        <v>12</v>
      </c>
      <c r="J50" s="11" t="n">
        <v>3</v>
      </c>
      <c r="K50" s="11" t="n">
        <v>9</v>
      </c>
    </row>
    <row r="51">
      <c r="A51" s="25" t="inlineStr">
        <is>
          <t>Washington</t>
        </is>
      </c>
      <c r="B51" s="11" t="n">
        <v>12</v>
      </c>
      <c r="C51" s="11" t="n">
        <v>2</v>
      </c>
      <c r="D51" s="11" t="n">
        <v>10</v>
      </c>
      <c r="E51" s="11" t="n">
        <v>2</v>
      </c>
      <c r="F51" s="11" t="n">
        <v>8</v>
      </c>
      <c r="G51" s="27" t="n">
        <v>12</v>
      </c>
      <c r="H51" s="11" t="n">
        <v>2</v>
      </c>
      <c r="I51" s="11" t="n">
        <v>10</v>
      </c>
      <c r="J51" s="11" t="n">
        <v>2</v>
      </c>
      <c r="K51" s="11" t="n">
        <v>8</v>
      </c>
    </row>
    <row r="52">
      <c r="A52" s="25" t="inlineStr">
        <is>
          <t>West Virginia</t>
        </is>
      </c>
      <c r="B52" s="11" t="n">
        <v>14</v>
      </c>
      <c r="C52" s="11" t="n">
        <v>1</v>
      </c>
      <c r="D52" s="11" t="n">
        <v>12</v>
      </c>
      <c r="E52" s="11" t="n">
        <v>5</v>
      </c>
      <c r="F52" s="11" t="n">
        <v>7</v>
      </c>
      <c r="G52" s="27" t="n">
        <v>13</v>
      </c>
      <c r="H52" s="11" t="n">
        <v>2</v>
      </c>
      <c r="I52" s="11" t="n">
        <v>11</v>
      </c>
      <c r="J52" s="11" t="n">
        <v>4</v>
      </c>
      <c r="K52" s="11" t="n">
        <v>8</v>
      </c>
    </row>
    <row r="53">
      <c r="A53" s="25" t="inlineStr">
        <is>
          <t>Wisconsin</t>
        </is>
      </c>
      <c r="B53" s="11" t="n">
        <v>14</v>
      </c>
      <c r="C53" s="11" t="n">
        <v>2</v>
      </c>
      <c r="D53" s="11" t="n">
        <v>12</v>
      </c>
      <c r="E53" s="11" t="n">
        <v>1</v>
      </c>
      <c r="F53" s="11" t="n">
        <v>11</v>
      </c>
      <c r="G53" s="27" t="n">
        <v>14</v>
      </c>
      <c r="H53" s="11" t="n">
        <v>1</v>
      </c>
      <c r="I53" s="11" t="n">
        <v>13</v>
      </c>
      <c r="J53" s="11" t="n">
        <v>1</v>
      </c>
      <c r="K53" s="11" t="n">
        <v>11</v>
      </c>
    </row>
    <row r="54">
      <c r="A54" s="25" t="inlineStr">
        <is>
          <t>Wyoming</t>
        </is>
      </c>
      <c r="B54" s="11" t="n">
        <v>13</v>
      </c>
      <c r="C54" s="11" t="n">
        <v>2</v>
      </c>
      <c r="D54" s="11" t="n">
        <v>12</v>
      </c>
      <c r="E54" s="11" t="n">
        <v>1</v>
      </c>
      <c r="F54" s="11" t="n">
        <v>11</v>
      </c>
      <c r="G54" s="27" t="n">
        <v>14</v>
      </c>
      <c r="H54" s="11" t="n">
        <v>1</v>
      </c>
      <c r="I54" s="11" t="n">
        <v>13</v>
      </c>
      <c r="J54" s="11" t="n">
        <v>1</v>
      </c>
      <c r="K54" s="11" t="n">
        <v>12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17</v>
      </c>
      <c r="C56" s="11" t="n">
        <v>2</v>
      </c>
      <c r="D56" s="11" t="n">
        <v>15</v>
      </c>
      <c r="E56" s="11" t="n">
        <v>1</v>
      </c>
      <c r="F56" s="11" t="n">
        <v>14</v>
      </c>
      <c r="G56" s="27" t="n">
        <v>18</v>
      </c>
      <c r="H56" s="11" t="n">
        <v>1</v>
      </c>
      <c r="I56" s="11" t="n">
        <v>17</v>
      </c>
      <c r="J56" s="11" t="inlineStr">
        <is>
          <t>#</t>
        </is>
      </c>
      <c r="K56" s="11" t="n">
        <v>16</v>
      </c>
    </row>
    <row r="57">
      <c r="A57" s="28" t="inlineStr">
        <is>
          <t>DoDEA¹</t>
        </is>
      </c>
      <c r="B57" s="15" t="n">
        <v>10</v>
      </c>
      <c r="C57" s="15" t="n">
        <v>3</v>
      </c>
      <c r="D57" s="15" t="n">
        <v>8</v>
      </c>
      <c r="E57" s="15" t="n">
        <v>1</v>
      </c>
      <c r="F57" s="15" t="n">
        <v>7</v>
      </c>
      <c r="G57" s="32" t="n">
        <v>11</v>
      </c>
      <c r="H57" s="15" t="n">
        <v>3</v>
      </c>
      <c r="I57" s="15" t="n">
        <v>7</v>
      </c>
      <c r="J57" s="15" t="n">
        <v>1</v>
      </c>
      <c r="K57" s="15" t="n">
        <v>6</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4.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2</v>
      </c>
      <c r="D4" s="11" t="n">
        <v>12</v>
      </c>
      <c r="E4" s="11" t="n">
        <v>2</v>
      </c>
      <c r="F4" s="11" t="n">
        <v>10</v>
      </c>
      <c r="G4" s="27" t="n">
        <v>14</v>
      </c>
      <c r="H4" s="11" t="n">
        <v>2</v>
      </c>
      <c r="I4" s="11" t="n">
        <v>12</v>
      </c>
      <c r="J4" s="11" t="n">
        <v>3</v>
      </c>
      <c r="K4" s="11" t="n">
        <v>9</v>
      </c>
    </row>
    <row r="5">
      <c r="A5" s="25" t="inlineStr">
        <is>
          <t>Alabama</t>
        </is>
      </c>
      <c r="B5" s="11" t="n">
        <v>10</v>
      </c>
      <c r="C5" s="11" t="n">
        <v>1</v>
      </c>
      <c r="D5" s="11" t="n">
        <v>9</v>
      </c>
      <c r="E5" s="11" t="n">
        <v>4</v>
      </c>
      <c r="F5" s="11" t="n">
        <v>5</v>
      </c>
      <c r="G5" s="27" t="n">
        <v>11</v>
      </c>
      <c r="H5" s="11" t="n">
        <v>1</v>
      </c>
      <c r="I5" s="11" t="n">
        <v>10</v>
      </c>
      <c r="J5" s="11" t="n">
        <v>6</v>
      </c>
      <c r="K5" s="11" t="n">
        <v>4</v>
      </c>
    </row>
    <row r="6">
      <c r="A6" s="25" t="inlineStr">
        <is>
          <t>Alaska</t>
        </is>
      </c>
      <c r="B6" s="11" t="n">
        <v>14</v>
      </c>
      <c r="C6" s="11" t="n">
        <v>1</v>
      </c>
      <c r="D6" s="11" t="n">
        <v>13</v>
      </c>
      <c r="E6" s="11" t="n">
        <v>1</v>
      </c>
      <c r="F6" s="11" t="n">
        <v>12</v>
      </c>
      <c r="G6" s="27" t="n">
        <v>14</v>
      </c>
      <c r="H6" s="11" t="n">
        <v>1</v>
      </c>
      <c r="I6" s="11" t="n">
        <v>13</v>
      </c>
      <c r="J6" s="11" t="n">
        <v>3</v>
      </c>
      <c r="K6" s="11" t="n">
        <v>10</v>
      </c>
    </row>
    <row r="7">
      <c r="A7" s="25" t="inlineStr">
        <is>
          <t>Arizona</t>
        </is>
      </c>
      <c r="B7" s="11" t="n">
        <v>11</v>
      </c>
      <c r="C7" s="11" t="n">
        <v>1</v>
      </c>
      <c r="D7" s="11" t="n">
        <v>10</v>
      </c>
      <c r="E7" s="11" t="n">
        <v>1</v>
      </c>
      <c r="F7" s="11" t="n">
        <v>9</v>
      </c>
      <c r="G7" s="27" t="n">
        <v>10</v>
      </c>
      <c r="H7" s="11" t="n">
        <v>1</v>
      </c>
      <c r="I7" s="11" t="n">
        <v>10</v>
      </c>
      <c r="J7" s="11" t="n">
        <v>3</v>
      </c>
      <c r="K7" s="11" t="n">
        <v>7</v>
      </c>
    </row>
    <row r="8">
      <c r="A8" s="25" t="inlineStr">
        <is>
          <t>Arkansas</t>
        </is>
      </c>
      <c r="B8" s="11" t="n">
        <v>12</v>
      </c>
      <c r="C8" s="11" t="n">
        <v>1</v>
      </c>
      <c r="D8" s="11" t="n">
        <v>11</v>
      </c>
      <c r="E8" s="11" t="n">
        <v>1</v>
      </c>
      <c r="F8" s="11" t="n">
        <v>10</v>
      </c>
      <c r="G8" s="27" t="n">
        <v>14</v>
      </c>
      <c r="H8" s="11" t="n">
        <v>1</v>
      </c>
      <c r="I8" s="11" t="n">
        <v>12</v>
      </c>
      <c r="J8" s="11" t="n">
        <v>2</v>
      </c>
      <c r="K8" s="11" t="n">
        <v>10</v>
      </c>
    </row>
    <row r="9">
      <c r="A9" s="25" t="inlineStr">
        <is>
          <t>California</t>
        </is>
      </c>
      <c r="B9" s="11" t="n">
        <v>11</v>
      </c>
      <c r="C9" s="11" t="n">
        <v>1</v>
      </c>
      <c r="D9" s="11" t="n">
        <v>9</v>
      </c>
      <c r="E9" s="11" t="n">
        <v>3</v>
      </c>
      <c r="F9" s="11" t="n">
        <v>7</v>
      </c>
      <c r="G9" s="27" t="n">
        <v>12</v>
      </c>
      <c r="H9" s="11" t="n">
        <v>1</v>
      </c>
      <c r="I9" s="11" t="n">
        <v>10</v>
      </c>
      <c r="J9" s="11" t="n">
        <v>5</v>
      </c>
      <c r="K9" s="11" t="n">
        <v>5</v>
      </c>
    </row>
    <row r="10">
      <c r="A10" s="25" t="inlineStr">
        <is>
          <t>Colorado</t>
        </is>
      </c>
      <c r="B10" s="11" t="n">
        <v>11</v>
      </c>
      <c r="C10" s="11" t="n">
        <v>1</v>
      </c>
      <c r="D10" s="11" t="n">
        <v>10</v>
      </c>
      <c r="E10" s="11" t="n">
        <v>1</v>
      </c>
      <c r="F10" s="11" t="n">
        <v>9</v>
      </c>
      <c r="G10" s="27" t="n">
        <v>12</v>
      </c>
      <c r="H10" s="11" t="n">
        <v>1</v>
      </c>
      <c r="I10" s="11" t="n">
        <v>10</v>
      </c>
      <c r="J10" s="11" t="n">
        <v>3</v>
      </c>
      <c r="K10" s="11" t="n">
        <v>8</v>
      </c>
    </row>
    <row r="11">
      <c r="A11" s="25" t="inlineStr">
        <is>
          <t>Connecticut</t>
        </is>
      </c>
      <c r="B11" s="11" t="n">
        <v>16</v>
      </c>
      <c r="C11" s="11" t="n">
        <v>2</v>
      </c>
      <c r="D11" s="11" t="n">
        <v>14</v>
      </c>
      <c r="E11" s="11" t="n">
        <v>2</v>
      </c>
      <c r="F11" s="11" t="n">
        <v>12</v>
      </c>
      <c r="G11" s="27" t="n">
        <v>16</v>
      </c>
      <c r="H11" s="11" t="n">
        <v>1</v>
      </c>
      <c r="I11" s="11" t="n">
        <v>14</v>
      </c>
      <c r="J11" s="11" t="n">
        <v>4</v>
      </c>
      <c r="K11" s="11" t="n">
        <v>10</v>
      </c>
    </row>
    <row r="12">
      <c r="A12" s="25" t="inlineStr">
        <is>
          <t>Delaware</t>
        </is>
      </c>
      <c r="B12" s="11" t="n">
        <v>17</v>
      </c>
      <c r="C12" s="11" t="n">
        <v>2</v>
      </c>
      <c r="D12" s="11" t="n">
        <v>15</v>
      </c>
      <c r="E12" s="11" t="n">
        <v>2</v>
      </c>
      <c r="F12" s="11" t="n">
        <v>13</v>
      </c>
      <c r="G12" s="27" t="n">
        <v>17</v>
      </c>
      <c r="H12" s="11" t="n">
        <v>1</v>
      </c>
      <c r="I12" s="11" t="n">
        <v>16</v>
      </c>
      <c r="J12" s="11" t="n">
        <v>3</v>
      </c>
      <c r="K12" s="11" t="n">
        <v>12</v>
      </c>
    </row>
    <row r="13">
      <c r="A13" s="25" t="inlineStr">
        <is>
          <t>Florida</t>
        </is>
      </c>
      <c r="B13" s="11" t="n">
        <v>14</v>
      </c>
      <c r="C13" s="11" t="n">
        <v>2</v>
      </c>
      <c r="D13" s="11" t="n">
        <v>12</v>
      </c>
      <c r="E13" s="11" t="n">
        <v>1</v>
      </c>
      <c r="F13" s="11" t="n">
        <v>12</v>
      </c>
      <c r="G13" s="27" t="n">
        <v>15</v>
      </c>
      <c r="H13" s="11" t="n">
        <v>1</v>
      </c>
      <c r="I13" s="11" t="n">
        <v>13</v>
      </c>
      <c r="J13" s="11" t="n">
        <v>1</v>
      </c>
      <c r="K13" s="11" t="n">
        <v>12</v>
      </c>
    </row>
    <row r="14">
      <c r="A14" s="25" t="inlineStr">
        <is>
          <t>Georgia</t>
        </is>
      </c>
      <c r="B14" s="11" t="n">
        <v>12</v>
      </c>
      <c r="C14" s="11" t="n">
        <v>3</v>
      </c>
      <c r="D14" s="11" t="n">
        <v>9</v>
      </c>
      <c r="E14" s="11" t="inlineStr">
        <is>
          <t>#</t>
        </is>
      </c>
      <c r="F14" s="11" t="n">
        <v>9</v>
      </c>
      <c r="G14" s="27" t="n">
        <v>13</v>
      </c>
      <c r="H14" s="11" t="n">
        <v>2</v>
      </c>
      <c r="I14" s="11" t="n">
        <v>11</v>
      </c>
      <c r="J14" s="11" t="n">
        <v>2</v>
      </c>
      <c r="K14" s="11" t="n">
        <v>9</v>
      </c>
    </row>
    <row r="15">
      <c r="A15" s="25" t="inlineStr">
        <is>
          <t>Hawaii</t>
        </is>
      </c>
      <c r="B15" s="11" t="n">
        <v>11</v>
      </c>
      <c r="C15" s="11" t="n">
        <v>2</v>
      </c>
      <c r="D15" s="11" t="n">
        <v>10</v>
      </c>
      <c r="E15" s="11" t="n">
        <v>2</v>
      </c>
      <c r="F15" s="11" t="n">
        <v>8</v>
      </c>
      <c r="G15" s="27" t="n">
        <v>11</v>
      </c>
      <c r="H15" s="11" t="n">
        <v>2</v>
      </c>
      <c r="I15" s="11" t="n">
        <v>9</v>
      </c>
      <c r="J15" s="11" t="n">
        <v>5</v>
      </c>
      <c r="K15" s="11" t="n">
        <v>4</v>
      </c>
    </row>
    <row r="16">
      <c r="A16" s="25" t="inlineStr">
        <is>
          <t>Idaho</t>
        </is>
      </c>
      <c r="B16" s="11" t="n">
        <v>11</v>
      </c>
      <c r="C16" s="11" t="n">
        <v>2</v>
      </c>
      <c r="D16" s="11" t="n">
        <v>9</v>
      </c>
      <c r="E16" s="11" t="n">
        <v>2</v>
      </c>
      <c r="F16" s="11" t="n">
        <v>8</v>
      </c>
      <c r="G16" s="27" t="n">
        <v>10</v>
      </c>
      <c r="H16" s="11" t="n">
        <v>2</v>
      </c>
      <c r="I16" s="11" t="n">
        <v>9</v>
      </c>
      <c r="J16" s="11" t="n">
        <v>2</v>
      </c>
      <c r="K16" s="11" t="n">
        <v>6</v>
      </c>
    </row>
    <row r="17">
      <c r="A17" s="25" t="inlineStr">
        <is>
          <t>Illinois</t>
        </is>
      </c>
      <c r="B17" s="11" t="n">
        <v>13</v>
      </c>
      <c r="C17" s="11" t="n">
        <v>1</v>
      </c>
      <c r="D17" s="11" t="n">
        <v>12</v>
      </c>
      <c r="E17" s="11" t="n">
        <v>2</v>
      </c>
      <c r="F17" s="11" t="n">
        <v>10</v>
      </c>
      <c r="G17" s="27" t="n">
        <v>14</v>
      </c>
      <c r="H17" s="11" t="n">
        <v>1</v>
      </c>
      <c r="I17" s="11" t="n">
        <v>13</v>
      </c>
      <c r="J17" s="11" t="n">
        <v>2</v>
      </c>
      <c r="K17" s="11" t="n">
        <v>11</v>
      </c>
    </row>
    <row r="18">
      <c r="A18" s="25" t="inlineStr">
        <is>
          <t>Indiana</t>
        </is>
      </c>
      <c r="B18" s="11" t="n">
        <v>14</v>
      </c>
      <c r="C18" s="11" t="n">
        <v>1</v>
      </c>
      <c r="D18" s="11" t="n">
        <v>13</v>
      </c>
      <c r="E18" s="11" t="n">
        <v>1</v>
      </c>
      <c r="F18" s="11" t="n">
        <v>12</v>
      </c>
      <c r="G18" s="27" t="n">
        <v>15</v>
      </c>
      <c r="H18" s="11" t="n">
        <v>2</v>
      </c>
      <c r="I18" s="11" t="n">
        <v>13</v>
      </c>
      <c r="J18" s="11" t="n">
        <v>1</v>
      </c>
      <c r="K18" s="11" t="n">
        <v>12</v>
      </c>
    </row>
    <row r="19">
      <c r="A19" s="25" t="inlineStr">
        <is>
          <t>Iowa</t>
        </is>
      </c>
      <c r="B19" s="11" t="n">
        <v>13</v>
      </c>
      <c r="C19" s="11" t="n">
        <v>1</v>
      </c>
      <c r="D19" s="11" t="n">
        <v>12</v>
      </c>
      <c r="E19" s="11" t="n">
        <v>1</v>
      </c>
      <c r="F19" s="11" t="n">
        <v>11</v>
      </c>
      <c r="G19" s="27" t="n">
        <v>13</v>
      </c>
      <c r="H19" s="11" t="n">
        <v>1</v>
      </c>
      <c r="I19" s="11" t="n">
        <v>12</v>
      </c>
      <c r="J19" s="11" t="n">
        <v>1</v>
      </c>
      <c r="K19" s="11" t="n">
        <v>11</v>
      </c>
    </row>
    <row r="20">
      <c r="A20" s="25" t="inlineStr">
        <is>
          <t>Kansas</t>
        </is>
      </c>
      <c r="B20" s="11" t="n">
        <v>12</v>
      </c>
      <c r="C20" s="11" t="n">
        <v>1</v>
      </c>
      <c r="D20" s="11" t="n">
        <v>11</v>
      </c>
      <c r="E20" s="11" t="n">
        <v>3</v>
      </c>
      <c r="F20" s="11" t="n">
        <v>9</v>
      </c>
      <c r="G20" s="27" t="n">
        <v>13</v>
      </c>
      <c r="H20" s="11" t="n">
        <v>1</v>
      </c>
      <c r="I20" s="11" t="n">
        <v>11</v>
      </c>
      <c r="J20" s="11" t="n">
        <v>5</v>
      </c>
      <c r="K20" s="11" t="n">
        <v>6</v>
      </c>
    </row>
    <row r="21">
      <c r="A21" s="25" t="inlineStr">
        <is>
          <t>Kentucky</t>
        </is>
      </c>
      <c r="B21" s="11" t="n">
        <v>13</v>
      </c>
      <c r="C21" s="11" t="n">
        <v>3</v>
      </c>
      <c r="D21" s="11" t="n">
        <v>9</v>
      </c>
      <c r="E21" s="11" t="n">
        <v>1</v>
      </c>
      <c r="F21" s="11" t="n">
        <v>9</v>
      </c>
      <c r="G21" s="27" t="n">
        <v>13</v>
      </c>
      <c r="H21" s="11" t="n">
        <v>2</v>
      </c>
      <c r="I21" s="11" t="n">
        <v>11</v>
      </c>
      <c r="J21" s="11" t="n">
        <v>1</v>
      </c>
      <c r="K21" s="11" t="n">
        <v>10</v>
      </c>
    </row>
    <row r="22">
      <c r="A22" s="25" t="inlineStr">
        <is>
          <t>Louisiana</t>
        </is>
      </c>
      <c r="B22" s="11" t="n">
        <v>18</v>
      </c>
      <c r="C22" s="11" t="n">
        <v>1</v>
      </c>
      <c r="D22" s="11" t="n">
        <v>16</v>
      </c>
      <c r="E22" s="11" t="n">
        <v>1</v>
      </c>
      <c r="F22" s="11" t="n">
        <v>15</v>
      </c>
      <c r="G22" s="27" t="n">
        <v>19</v>
      </c>
      <c r="H22" s="11" t="n">
        <v>2</v>
      </c>
      <c r="I22" s="11" t="n">
        <v>16</v>
      </c>
      <c r="J22" s="11" t="n">
        <v>2</v>
      </c>
      <c r="K22" s="11" t="n">
        <v>14</v>
      </c>
    </row>
    <row r="23">
      <c r="A23" s="25" t="inlineStr">
        <is>
          <t>Maine</t>
        </is>
      </c>
      <c r="B23" s="11" t="n">
        <v>18</v>
      </c>
      <c r="C23" s="11" t="n">
        <v>2</v>
      </c>
      <c r="D23" s="11" t="n">
        <v>17</v>
      </c>
      <c r="E23" s="11" t="n">
        <v>2</v>
      </c>
      <c r="F23" s="11" t="n">
        <v>15</v>
      </c>
      <c r="G23" s="27" t="n">
        <v>19</v>
      </c>
      <c r="H23" s="11" t="n">
        <v>2</v>
      </c>
      <c r="I23" s="11" t="n">
        <v>18</v>
      </c>
      <c r="J23" s="11" t="n">
        <v>4</v>
      </c>
      <c r="K23" s="11" t="n">
        <v>14</v>
      </c>
    </row>
    <row r="24">
      <c r="A24" s="25" t="inlineStr">
        <is>
          <t>Maryland</t>
        </is>
      </c>
      <c r="B24" s="11" t="n">
        <v>15</v>
      </c>
      <c r="C24" s="11" t="n">
        <v>4</v>
      </c>
      <c r="D24" s="11" t="n">
        <v>11</v>
      </c>
      <c r="E24" s="11" t="n">
        <v>1</v>
      </c>
      <c r="F24" s="11" t="n">
        <v>10</v>
      </c>
      <c r="G24" s="27" t="n">
        <v>13</v>
      </c>
      <c r="H24" s="11" t="n">
        <v>2</v>
      </c>
      <c r="I24" s="11" t="n">
        <v>11</v>
      </c>
      <c r="J24" s="11" t="n">
        <v>1</v>
      </c>
      <c r="K24" s="11" t="n">
        <v>11</v>
      </c>
    </row>
    <row r="25">
      <c r="A25" s="25" t="inlineStr">
        <is>
          <t>Massachusetts</t>
        </is>
      </c>
      <c r="B25" s="11" t="n">
        <v>19</v>
      </c>
      <c r="C25" s="11" t="n">
        <v>2</v>
      </c>
      <c r="D25" s="11" t="n">
        <v>18</v>
      </c>
      <c r="E25" s="11" t="n">
        <v>1</v>
      </c>
      <c r="F25" s="11" t="n">
        <v>16</v>
      </c>
      <c r="G25" s="27" t="n">
        <v>19</v>
      </c>
      <c r="H25" s="11" t="n">
        <v>2</v>
      </c>
      <c r="I25" s="11" t="n">
        <v>18</v>
      </c>
      <c r="J25" s="11" t="n">
        <v>3</v>
      </c>
      <c r="K25" s="11" t="n">
        <v>14</v>
      </c>
    </row>
    <row r="26">
      <c r="A26" s="25" t="inlineStr">
        <is>
          <t>Michigan</t>
        </is>
      </c>
      <c r="B26" s="11" t="n">
        <v>13</v>
      </c>
      <c r="C26" s="11" t="n">
        <v>2</v>
      </c>
      <c r="D26" s="11" t="n">
        <v>11</v>
      </c>
      <c r="E26" s="11" t="n">
        <v>2</v>
      </c>
      <c r="F26" s="11" t="n">
        <v>9</v>
      </c>
      <c r="G26" s="27" t="n">
        <v>13</v>
      </c>
      <c r="H26" s="11" t="n">
        <v>2</v>
      </c>
      <c r="I26" s="11" t="n">
        <v>11</v>
      </c>
      <c r="J26" s="11" t="n">
        <v>3</v>
      </c>
      <c r="K26" s="11" t="n">
        <v>8</v>
      </c>
    </row>
    <row r="27">
      <c r="A27" s="25" t="inlineStr">
        <is>
          <t>Minnesota</t>
        </is>
      </c>
      <c r="B27" s="11" t="n">
        <v>13</v>
      </c>
      <c r="C27" s="11" t="n">
        <v>1</v>
      </c>
      <c r="D27" s="11" t="n">
        <v>12</v>
      </c>
      <c r="E27" s="11" t="n">
        <v>3</v>
      </c>
      <c r="F27" s="11" t="n">
        <v>9</v>
      </c>
      <c r="G27" s="27" t="n">
        <v>13</v>
      </c>
      <c r="H27" s="11" t="n">
        <v>2</v>
      </c>
      <c r="I27" s="11" t="n">
        <v>12</v>
      </c>
      <c r="J27" s="11" t="n">
        <v>6</v>
      </c>
      <c r="K27" s="11" t="n">
        <v>6</v>
      </c>
    </row>
    <row r="28">
      <c r="A28" s="25" t="inlineStr">
        <is>
          <t>Mississippi</t>
        </is>
      </c>
      <c r="B28" s="11" t="n">
        <v>10</v>
      </c>
      <c r="C28" s="11" t="inlineStr">
        <is>
          <t>#</t>
        </is>
      </c>
      <c r="D28" s="11" t="n">
        <v>9</v>
      </c>
      <c r="E28" s="11" t="n">
        <v>1</v>
      </c>
      <c r="F28" s="11" t="n">
        <v>8</v>
      </c>
      <c r="G28" s="27" t="n">
        <v>10</v>
      </c>
      <c r="H28" s="11" t="n">
        <v>1</v>
      </c>
      <c r="I28" s="11" t="n">
        <v>10</v>
      </c>
      <c r="J28" s="11" t="n">
        <v>2</v>
      </c>
      <c r="K28" s="11" t="n">
        <v>7</v>
      </c>
    </row>
    <row r="29">
      <c r="A29" s="25" t="inlineStr">
        <is>
          <t>Missouri</t>
        </is>
      </c>
      <c r="B29" s="11" t="n">
        <v>13</v>
      </c>
      <c r="C29" s="11" t="n">
        <v>1</v>
      </c>
      <c r="D29" s="11" t="n">
        <v>12</v>
      </c>
      <c r="E29" s="11" t="n">
        <v>2</v>
      </c>
      <c r="F29" s="11" t="n">
        <v>10</v>
      </c>
      <c r="G29" s="27" t="n">
        <v>14</v>
      </c>
      <c r="H29" s="11" t="n">
        <v>2</v>
      </c>
      <c r="I29" s="11" t="n">
        <v>12</v>
      </c>
      <c r="J29" s="11" t="n">
        <v>4</v>
      </c>
      <c r="K29" s="11" t="n">
        <v>8</v>
      </c>
    </row>
    <row r="30">
      <c r="A30" s="25" t="inlineStr">
        <is>
          <t>Montana</t>
        </is>
      </c>
      <c r="B30" s="11" t="n">
        <v>12</v>
      </c>
      <c r="C30" s="11" t="n">
        <v>2</v>
      </c>
      <c r="D30" s="11" t="n">
        <v>10</v>
      </c>
      <c r="E30" s="11" t="n">
        <v>3</v>
      </c>
      <c r="F30" s="11" t="n">
        <v>8</v>
      </c>
      <c r="G30" s="27" t="n">
        <v>13</v>
      </c>
      <c r="H30" s="11" t="n">
        <v>1</v>
      </c>
      <c r="I30" s="11" t="n">
        <v>12</v>
      </c>
      <c r="J30" s="11" t="n">
        <v>5</v>
      </c>
      <c r="K30" s="11" t="n">
        <v>7</v>
      </c>
    </row>
    <row r="31">
      <c r="A31" s="25" t="inlineStr">
        <is>
          <t>Nebraska</t>
        </is>
      </c>
      <c r="B31" s="11" t="n">
        <v>14</v>
      </c>
      <c r="C31" s="11" t="n">
        <v>2</v>
      </c>
      <c r="D31" s="11" t="n">
        <v>13</v>
      </c>
      <c r="E31" s="11" t="n">
        <v>2</v>
      </c>
      <c r="F31" s="11" t="n">
        <v>10</v>
      </c>
      <c r="G31" s="27" t="n">
        <v>15</v>
      </c>
      <c r="H31" s="11" t="n">
        <v>2</v>
      </c>
      <c r="I31" s="11" t="n">
        <v>14</v>
      </c>
      <c r="J31" s="11" t="n">
        <v>3</v>
      </c>
      <c r="K31" s="11" t="n">
        <v>10</v>
      </c>
    </row>
    <row r="32">
      <c r="A32" s="25" t="inlineStr">
        <is>
          <t>Nevada</t>
        </is>
      </c>
      <c r="B32" s="11" t="n">
        <v>10</v>
      </c>
      <c r="C32" s="11" t="n">
        <v>1</v>
      </c>
      <c r="D32" s="11" t="n">
        <v>9</v>
      </c>
      <c r="E32" s="11" t="n">
        <v>2</v>
      </c>
      <c r="F32" s="11" t="n">
        <v>7</v>
      </c>
      <c r="G32" s="27" t="n">
        <v>11</v>
      </c>
      <c r="H32" s="11" t="n">
        <v>1</v>
      </c>
      <c r="I32" s="11" t="n">
        <v>10</v>
      </c>
      <c r="J32" s="11" t="n">
        <v>6</v>
      </c>
      <c r="K32" s="11" t="n">
        <v>4</v>
      </c>
    </row>
    <row r="33">
      <c r="A33" s="25" t="inlineStr">
        <is>
          <t>New Hampshire</t>
        </is>
      </c>
      <c r="B33" s="11" t="n">
        <v>17</v>
      </c>
      <c r="C33" s="11" t="n">
        <v>1</v>
      </c>
      <c r="D33" s="11" t="n">
        <v>16</v>
      </c>
      <c r="E33" s="11" t="n">
        <v>2</v>
      </c>
      <c r="F33" s="11" t="n">
        <v>14</v>
      </c>
      <c r="G33" s="27" t="n">
        <v>17</v>
      </c>
      <c r="H33" s="11" t="n">
        <v>1</v>
      </c>
      <c r="I33" s="11" t="n">
        <v>16</v>
      </c>
      <c r="J33" s="11" t="n">
        <v>5</v>
      </c>
      <c r="K33" s="11" t="n">
        <v>10</v>
      </c>
    </row>
    <row r="34">
      <c r="A34" s="25" t="inlineStr">
        <is>
          <t>New Jersey</t>
        </is>
      </c>
      <c r="B34" s="11" t="n">
        <v>18</v>
      </c>
      <c r="C34" s="11" t="n">
        <v>1</v>
      </c>
      <c r="D34" s="11" t="n">
        <v>17</v>
      </c>
      <c r="E34" s="11" t="n">
        <v>1</v>
      </c>
      <c r="F34" s="11" t="n">
        <v>16</v>
      </c>
      <c r="G34" s="27" t="n">
        <v>17</v>
      </c>
      <c r="H34" s="11" t="n">
        <v>1</v>
      </c>
      <c r="I34" s="11" t="n">
        <v>16</v>
      </c>
      <c r="J34" s="11" t="n">
        <v>2</v>
      </c>
      <c r="K34" s="11" t="n">
        <v>15</v>
      </c>
    </row>
    <row r="35">
      <c r="A35" s="25" t="inlineStr">
        <is>
          <t>New Mexico</t>
        </is>
      </c>
      <c r="B35" s="11" t="n">
        <v>14</v>
      </c>
      <c r="C35" s="11" t="n">
        <v>2</v>
      </c>
      <c r="D35" s="11" t="n">
        <v>12</v>
      </c>
      <c r="E35" s="11" t="n">
        <v>3</v>
      </c>
      <c r="F35" s="11" t="n">
        <v>9</v>
      </c>
      <c r="G35" s="27" t="n">
        <v>15</v>
      </c>
      <c r="H35" s="11" t="n">
        <v>2</v>
      </c>
      <c r="I35" s="11" t="n">
        <v>14</v>
      </c>
      <c r="J35" s="11" t="n">
        <v>5</v>
      </c>
      <c r="K35" s="11" t="n">
        <v>9</v>
      </c>
    </row>
    <row r="36">
      <c r="A36" s="25" t="inlineStr">
        <is>
          <t>New York</t>
        </is>
      </c>
      <c r="B36" s="11" t="n">
        <v>17</v>
      </c>
      <c r="C36" s="11" t="n">
        <v>1</v>
      </c>
      <c r="D36" s="11" t="n">
        <v>16</v>
      </c>
      <c r="E36" s="11" t="n">
        <v>1</v>
      </c>
      <c r="F36" s="11" t="n">
        <v>16</v>
      </c>
      <c r="G36" s="27" t="n">
        <v>17</v>
      </c>
      <c r="H36" s="11" t="n">
        <v>1</v>
      </c>
      <c r="I36" s="11" t="n">
        <v>16</v>
      </c>
      <c r="J36" s="11" t="n">
        <v>1</v>
      </c>
      <c r="K36" s="11" t="n">
        <v>15</v>
      </c>
    </row>
    <row r="37">
      <c r="A37" s="25" t="inlineStr">
        <is>
          <t>North Carolina</t>
        </is>
      </c>
      <c r="B37" s="11" t="n">
        <v>15</v>
      </c>
      <c r="C37" s="11" t="n">
        <v>1</v>
      </c>
      <c r="D37" s="11" t="n">
        <v>14</v>
      </c>
      <c r="E37" s="11" t="n">
        <v>2</v>
      </c>
      <c r="F37" s="11" t="n">
        <v>12</v>
      </c>
      <c r="G37" s="27" t="n">
        <v>14</v>
      </c>
      <c r="H37" s="11" t="n">
        <v>1</v>
      </c>
      <c r="I37" s="11" t="n">
        <v>13</v>
      </c>
      <c r="J37" s="11" t="n">
        <v>4</v>
      </c>
      <c r="K37" s="11" t="n">
        <v>9</v>
      </c>
    </row>
    <row r="38">
      <c r="A38" s="25" t="inlineStr">
        <is>
          <t>North Dakota</t>
        </is>
      </c>
      <c r="B38" s="11" t="n">
        <v>14</v>
      </c>
      <c r="C38" s="11" t="n">
        <v>2</v>
      </c>
      <c r="D38" s="11" t="n">
        <v>12</v>
      </c>
      <c r="E38" s="11" t="n">
        <v>2</v>
      </c>
      <c r="F38" s="11" t="n">
        <v>11</v>
      </c>
      <c r="G38" s="27" t="n">
        <v>14</v>
      </c>
      <c r="H38" s="11" t="n">
        <v>1</v>
      </c>
      <c r="I38" s="11" t="n">
        <v>13</v>
      </c>
      <c r="J38" s="11" t="n">
        <v>5</v>
      </c>
      <c r="K38" s="11" t="n">
        <v>8</v>
      </c>
    </row>
    <row r="39">
      <c r="A39" s="25" t="inlineStr">
        <is>
          <t>Ohio</t>
        </is>
      </c>
      <c r="B39" s="11" t="n">
        <v>16</v>
      </c>
      <c r="C39" s="11" t="n">
        <v>2</v>
      </c>
      <c r="D39" s="11" t="n">
        <v>14</v>
      </c>
      <c r="E39" s="11" t="n">
        <v>1</v>
      </c>
      <c r="F39" s="11" t="n">
        <v>13</v>
      </c>
      <c r="G39" s="27" t="n">
        <v>16</v>
      </c>
      <c r="H39" s="11" t="n">
        <v>2</v>
      </c>
      <c r="I39" s="11" t="n">
        <v>14</v>
      </c>
      <c r="J39" s="11" t="n">
        <v>1</v>
      </c>
      <c r="K39" s="11" t="n">
        <v>13</v>
      </c>
    </row>
    <row r="40">
      <c r="A40" s="25" t="inlineStr">
        <is>
          <t>Oklahoma</t>
        </is>
      </c>
      <c r="B40" s="11" t="n">
        <v>16</v>
      </c>
      <c r="C40" s="11" t="n">
        <v>1</v>
      </c>
      <c r="D40" s="11" t="n">
        <v>15</v>
      </c>
      <c r="E40" s="11" t="n">
        <v>3</v>
      </c>
      <c r="F40" s="11" t="n">
        <v>12</v>
      </c>
      <c r="G40" s="27" t="n">
        <v>17</v>
      </c>
      <c r="H40" s="11" t="n">
        <v>2</v>
      </c>
      <c r="I40" s="11" t="n">
        <v>15</v>
      </c>
      <c r="J40" s="11" t="n">
        <v>6</v>
      </c>
      <c r="K40" s="11" t="n">
        <v>10</v>
      </c>
    </row>
    <row r="41">
      <c r="A41" s="25" t="inlineStr">
        <is>
          <t>Oregon</t>
        </is>
      </c>
      <c r="B41" s="11" t="n">
        <v>15</v>
      </c>
      <c r="C41" s="11" t="n">
        <v>2</v>
      </c>
      <c r="D41" s="11" t="n">
        <v>13</v>
      </c>
      <c r="E41" s="11" t="n">
        <v>3</v>
      </c>
      <c r="F41" s="11" t="n">
        <v>10</v>
      </c>
      <c r="G41" s="27" t="n">
        <v>14</v>
      </c>
      <c r="H41" s="11" t="n">
        <v>2</v>
      </c>
      <c r="I41" s="11" t="n">
        <v>13</v>
      </c>
      <c r="J41" s="11" t="n">
        <v>6</v>
      </c>
      <c r="K41" s="11" t="n">
        <v>7</v>
      </c>
    </row>
    <row r="42">
      <c r="A42" s="25" t="inlineStr">
        <is>
          <t>Pennsylvania</t>
        </is>
      </c>
      <c r="B42" s="11" t="n">
        <v>17</v>
      </c>
      <c r="C42" s="11" t="n">
        <v>2</v>
      </c>
      <c r="D42" s="11" t="n">
        <v>15</v>
      </c>
      <c r="E42" s="11" t="n">
        <v>2</v>
      </c>
      <c r="F42" s="11" t="n">
        <v>13</v>
      </c>
      <c r="G42" s="27" t="n">
        <v>17</v>
      </c>
      <c r="H42" s="11" t="n">
        <v>2</v>
      </c>
      <c r="I42" s="11" t="n">
        <v>15</v>
      </c>
      <c r="J42" s="11" t="n">
        <v>3</v>
      </c>
      <c r="K42" s="11" t="n">
        <v>12</v>
      </c>
    </row>
    <row r="43">
      <c r="A43" s="25" t="inlineStr">
        <is>
          <t>Rhode Island</t>
        </is>
      </c>
      <c r="B43" s="11" t="n">
        <v>16</v>
      </c>
      <c r="C43" s="11" t="n">
        <v>1</v>
      </c>
      <c r="D43" s="11" t="n">
        <v>14</v>
      </c>
      <c r="E43" s="11" t="n">
        <v>2</v>
      </c>
      <c r="F43" s="11" t="n">
        <v>13</v>
      </c>
      <c r="G43" s="27" t="n">
        <v>16</v>
      </c>
      <c r="H43" s="11" t="n">
        <v>1</v>
      </c>
      <c r="I43" s="11" t="n">
        <v>15</v>
      </c>
      <c r="J43" s="11" t="n">
        <v>3</v>
      </c>
      <c r="K43" s="11" t="n">
        <v>13</v>
      </c>
    </row>
    <row r="44">
      <c r="A44" s="25" t="inlineStr">
        <is>
          <t>South Carolina</t>
        </is>
      </c>
      <c r="B44" s="11" t="n">
        <v>12</v>
      </c>
      <c r="C44" s="11" t="n">
        <v>2</v>
      </c>
      <c r="D44" s="11" t="n">
        <v>11</v>
      </c>
      <c r="E44" s="11" t="n">
        <v>3</v>
      </c>
      <c r="F44" s="11" t="n">
        <v>8</v>
      </c>
      <c r="G44" s="27" t="n">
        <v>13</v>
      </c>
      <c r="H44" s="11" t="n">
        <v>2</v>
      </c>
      <c r="I44" s="11" t="n">
        <v>12</v>
      </c>
      <c r="J44" s="11" t="n">
        <v>6</v>
      </c>
      <c r="K44" s="11" t="n">
        <v>6</v>
      </c>
    </row>
    <row r="45">
      <c r="A45" s="25" t="inlineStr">
        <is>
          <t>South Dakota</t>
        </is>
      </c>
      <c r="B45" s="11" t="n">
        <v>12</v>
      </c>
      <c r="C45" s="11" t="n">
        <v>1</v>
      </c>
      <c r="D45" s="11" t="n">
        <v>10</v>
      </c>
      <c r="E45" s="11" t="n">
        <v>4</v>
      </c>
      <c r="F45" s="11" t="n">
        <v>7</v>
      </c>
      <c r="G45" s="27" t="n">
        <v>13</v>
      </c>
      <c r="H45" s="11" t="n">
        <v>2</v>
      </c>
      <c r="I45" s="11" t="n">
        <v>11</v>
      </c>
      <c r="J45" s="11" t="n">
        <v>6</v>
      </c>
      <c r="K45" s="11" t="n">
        <v>5</v>
      </c>
    </row>
    <row r="46">
      <c r="A46" s="25" t="inlineStr">
        <is>
          <t>Tennessee</t>
        </is>
      </c>
      <c r="B46" s="11" t="n">
        <v>14</v>
      </c>
      <c r="C46" s="11" t="n">
        <v>3</v>
      </c>
      <c r="D46" s="11" t="n">
        <v>12</v>
      </c>
      <c r="E46" s="11" t="n">
        <v>1</v>
      </c>
      <c r="F46" s="11" t="n">
        <v>10</v>
      </c>
      <c r="G46" s="27" t="n">
        <v>14</v>
      </c>
      <c r="H46" s="11" t="n">
        <v>3</v>
      </c>
      <c r="I46" s="11" t="n">
        <v>12</v>
      </c>
      <c r="J46" s="11" t="n">
        <v>3</v>
      </c>
      <c r="K46" s="11" t="n">
        <v>9</v>
      </c>
    </row>
    <row r="47">
      <c r="A47" s="25" t="inlineStr">
        <is>
          <t>Texas</t>
        </is>
      </c>
      <c r="B47" s="11" t="n">
        <v>12</v>
      </c>
      <c r="C47" s="11" t="n">
        <v>2</v>
      </c>
      <c r="D47" s="11" t="n">
        <v>10</v>
      </c>
      <c r="E47" s="11" t="n">
        <v>1</v>
      </c>
      <c r="F47" s="11" t="n">
        <v>9</v>
      </c>
      <c r="G47" s="27" t="n">
        <v>14</v>
      </c>
      <c r="H47" s="11" t="n">
        <v>2</v>
      </c>
      <c r="I47" s="11" t="n">
        <v>11</v>
      </c>
      <c r="J47" s="11" t="n">
        <v>2</v>
      </c>
      <c r="K47" s="11" t="n">
        <v>9</v>
      </c>
    </row>
    <row r="48">
      <c r="A48" s="25" t="inlineStr">
        <is>
          <t>Utah</t>
        </is>
      </c>
      <c r="B48" s="11" t="n">
        <v>11</v>
      </c>
      <c r="C48" s="11" t="n">
        <v>1</v>
      </c>
      <c r="D48" s="11" t="n">
        <v>10</v>
      </c>
      <c r="E48" s="11" t="n">
        <v>1</v>
      </c>
      <c r="F48" s="11" t="n">
        <v>8</v>
      </c>
      <c r="G48" s="27" t="n">
        <v>11</v>
      </c>
      <c r="H48" s="11" t="n">
        <v>1</v>
      </c>
      <c r="I48" s="11" t="n">
        <v>10</v>
      </c>
      <c r="J48" s="11" t="n">
        <v>3</v>
      </c>
      <c r="K48" s="11" t="n">
        <v>8</v>
      </c>
    </row>
    <row r="49">
      <c r="A49" s="25" t="inlineStr">
        <is>
          <t>Vermont</t>
        </is>
      </c>
      <c r="B49" s="11" t="n">
        <v>19</v>
      </c>
      <c r="C49" s="11" t="n">
        <v>1</v>
      </c>
      <c r="D49" s="11" t="n">
        <v>18</v>
      </c>
      <c r="E49" s="11" t="n">
        <v>2</v>
      </c>
      <c r="F49" s="11" t="n">
        <v>16</v>
      </c>
      <c r="G49" s="27" t="n">
        <v>20</v>
      </c>
      <c r="H49" s="11" t="n">
        <v>2</v>
      </c>
      <c r="I49" s="11" t="n">
        <v>18</v>
      </c>
      <c r="J49" s="11" t="n">
        <v>5</v>
      </c>
      <c r="K49" s="11" t="n">
        <v>13</v>
      </c>
    </row>
    <row r="50">
      <c r="A50" s="25" t="inlineStr">
        <is>
          <t>Virginia</t>
        </is>
      </c>
      <c r="B50" s="11" t="n">
        <v>14</v>
      </c>
      <c r="C50" s="11" t="n">
        <v>1</v>
      </c>
      <c r="D50" s="11" t="n">
        <v>13</v>
      </c>
      <c r="E50" s="11" t="n">
        <v>3</v>
      </c>
      <c r="F50" s="11" t="n">
        <v>10</v>
      </c>
      <c r="G50" s="27" t="n">
        <v>13</v>
      </c>
      <c r="H50" s="11" t="n">
        <v>1</v>
      </c>
      <c r="I50" s="11" t="n">
        <v>12</v>
      </c>
      <c r="J50" s="11" t="n">
        <v>5</v>
      </c>
      <c r="K50" s="11" t="n">
        <v>6</v>
      </c>
    </row>
    <row r="51">
      <c r="A51" s="25" t="inlineStr">
        <is>
          <t>Washington</t>
        </is>
      </c>
      <c r="B51" s="11" t="n">
        <v>12</v>
      </c>
      <c r="C51" s="11" t="n">
        <v>1</v>
      </c>
      <c r="D51" s="11" t="n">
        <v>11</v>
      </c>
      <c r="E51" s="11" t="n">
        <v>1</v>
      </c>
      <c r="F51" s="11" t="n">
        <v>10</v>
      </c>
      <c r="G51" s="27" t="n">
        <v>14</v>
      </c>
      <c r="H51" s="11" t="n">
        <v>2</v>
      </c>
      <c r="I51" s="11" t="n">
        <v>12</v>
      </c>
      <c r="J51" s="11" t="n">
        <v>4</v>
      </c>
      <c r="K51" s="11" t="n">
        <v>8</v>
      </c>
    </row>
    <row r="52">
      <c r="A52" s="25" t="inlineStr">
        <is>
          <t>West Virginia</t>
        </is>
      </c>
      <c r="B52" s="11" t="n">
        <v>14</v>
      </c>
      <c r="C52" s="11" t="n">
        <v>2</v>
      </c>
      <c r="D52" s="11" t="n">
        <v>12</v>
      </c>
      <c r="E52" s="11" t="n">
        <v>2</v>
      </c>
      <c r="F52" s="11" t="n">
        <v>10</v>
      </c>
      <c r="G52" s="27" t="n">
        <v>15</v>
      </c>
      <c r="H52" s="11" t="n">
        <v>2</v>
      </c>
      <c r="I52" s="11" t="n">
        <v>13</v>
      </c>
      <c r="J52" s="11" t="n">
        <v>6</v>
      </c>
      <c r="K52" s="11" t="n">
        <v>8</v>
      </c>
    </row>
    <row r="53">
      <c r="A53" s="25" t="inlineStr">
        <is>
          <t>Wisconsin</t>
        </is>
      </c>
      <c r="B53" s="11" t="n">
        <v>14</v>
      </c>
      <c r="C53" s="11" t="n">
        <v>2</v>
      </c>
      <c r="D53" s="11" t="n">
        <v>12</v>
      </c>
      <c r="E53" s="11" t="n">
        <v>1</v>
      </c>
      <c r="F53" s="11" t="n">
        <v>11</v>
      </c>
      <c r="G53" s="27" t="n">
        <v>13</v>
      </c>
      <c r="H53" s="11" t="n">
        <v>1</v>
      </c>
      <c r="I53" s="11" t="n">
        <v>12</v>
      </c>
      <c r="J53" s="11" t="n">
        <v>3</v>
      </c>
      <c r="K53" s="11" t="n">
        <v>9</v>
      </c>
    </row>
    <row r="54">
      <c r="A54" s="25" t="inlineStr">
        <is>
          <t>Wyoming</t>
        </is>
      </c>
      <c r="B54" s="11" t="n">
        <v>14</v>
      </c>
      <c r="C54" s="11" t="n">
        <v>1</v>
      </c>
      <c r="D54" s="11" t="n">
        <v>13</v>
      </c>
      <c r="E54" s="11" t="n">
        <v>1</v>
      </c>
      <c r="F54" s="11" t="n">
        <v>12</v>
      </c>
      <c r="G54" s="27" t="n">
        <v>14</v>
      </c>
      <c r="H54" s="11" t="n">
        <v>1</v>
      </c>
      <c r="I54" s="11" t="n">
        <v>13</v>
      </c>
      <c r="J54" s="11" t="n">
        <v>2</v>
      </c>
      <c r="K54" s="11" t="n">
        <v>11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19</v>
      </c>
      <c r="C56" s="11" t="n">
        <v>1</v>
      </c>
      <c r="D56" s="11" t="n">
        <v>18</v>
      </c>
      <c r="E56" s="11" t="n">
        <v>1</v>
      </c>
      <c r="F56" s="11" t="n">
        <v>17</v>
      </c>
      <c r="G56" s="27" t="n">
        <v>18</v>
      </c>
      <c r="H56" s="11" t="n">
        <v>2</v>
      </c>
      <c r="I56" s="11" t="n">
        <v>17</v>
      </c>
      <c r="J56" s="11" t="n">
        <v>2</v>
      </c>
      <c r="K56" s="11" t="n">
        <v>15</v>
      </c>
    </row>
    <row r="57">
      <c r="A57" s="28" t="inlineStr">
        <is>
          <t>DoDEA¹</t>
        </is>
      </c>
      <c r="B57" s="15" t="n">
        <v>10</v>
      </c>
      <c r="C57" s="15" t="n">
        <v>1</v>
      </c>
      <c r="D57" s="15" t="n">
        <v>10</v>
      </c>
      <c r="E57" s="15" t="n">
        <v>1</v>
      </c>
      <c r="F57" s="15" t="n">
        <v>8</v>
      </c>
      <c r="G57" s="32" t="n">
        <v>12</v>
      </c>
      <c r="H57" s="15" t="n">
        <v>1</v>
      </c>
      <c r="I57" s="15" t="n">
        <v>11</v>
      </c>
      <c r="J57" s="15" t="n">
        <v>2</v>
      </c>
      <c r="K57" s="15" t="n">
        <v>9</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5.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A-24. Percentage of eighth-grade public school students identified as students with disabilities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15</v>
      </c>
      <c r="C4" s="11" t="n">
        <v>1</v>
      </c>
      <c r="D4" s="11" t="n">
        <v>13</v>
      </c>
      <c r="E4" s="11" t="n">
        <v>2</v>
      </c>
      <c r="F4" s="11" t="n">
        <v>11</v>
      </c>
      <c r="G4" s="27" t="n">
        <v>16</v>
      </c>
      <c r="H4" s="11" t="n">
        <v>1</v>
      </c>
      <c r="I4" s="11" t="n">
        <v>14</v>
      </c>
      <c r="J4" s="11" t="n">
        <v>3</v>
      </c>
      <c r="K4" s="11" t="n">
        <v>12</v>
      </c>
    </row>
    <row r="5">
      <c r="A5" s="25" t="inlineStr">
        <is>
          <t>Alabama</t>
        </is>
      </c>
      <c r="B5" s="11" t="n">
        <v>12</v>
      </c>
      <c r="C5" s="11" t="n">
        <v>2</v>
      </c>
      <c r="D5" s="11" t="n">
        <v>11</v>
      </c>
      <c r="E5" s="11" t="n">
        <v>5</v>
      </c>
      <c r="F5" s="11" t="n">
        <v>6</v>
      </c>
      <c r="G5" s="27" t="n">
        <v>14</v>
      </c>
      <c r="H5" s="11" t="n">
        <v>1</v>
      </c>
      <c r="I5" s="11" t="n">
        <v>13</v>
      </c>
      <c r="J5" s="11" t="n">
        <v>4</v>
      </c>
      <c r="K5" s="11" t="n">
        <v>8</v>
      </c>
    </row>
    <row r="6">
      <c r="A6" s="25" t="inlineStr">
        <is>
          <t>Alaska</t>
        </is>
      </c>
      <c r="B6" s="11" t="n">
        <v>14</v>
      </c>
      <c r="C6" s="11" t="inlineStr">
        <is>
          <t>#</t>
        </is>
      </c>
      <c r="D6" s="11" t="n">
        <v>14</v>
      </c>
      <c r="E6" s="11" t="n">
        <v>3</v>
      </c>
      <c r="F6" s="11" t="n">
        <v>11</v>
      </c>
      <c r="G6" s="27" t="n">
        <v>15</v>
      </c>
      <c r="H6" s="11" t="inlineStr">
        <is>
          <t>#</t>
        </is>
      </c>
      <c r="I6" s="11" t="n">
        <v>15</v>
      </c>
      <c r="J6" s="11" t="n">
        <v>2</v>
      </c>
      <c r="K6" s="11" t="n">
        <v>12</v>
      </c>
    </row>
    <row r="7">
      <c r="A7" s="25" t="inlineStr">
        <is>
          <t>Arizona</t>
        </is>
      </c>
      <c r="B7" s="11" t="n">
        <v>13</v>
      </c>
      <c r="C7" s="11" t="n">
        <v>2</v>
      </c>
      <c r="D7" s="11" t="n">
        <v>11</v>
      </c>
      <c r="E7" s="11" t="n">
        <v>3</v>
      </c>
      <c r="F7" s="11" t="n">
        <v>9</v>
      </c>
      <c r="G7" s="27" t="n">
        <v>12</v>
      </c>
      <c r="H7" s="11" t="n">
        <v>2</v>
      </c>
      <c r="I7" s="11" t="n">
        <v>10</v>
      </c>
      <c r="J7" s="11" t="n">
        <v>2</v>
      </c>
      <c r="K7" s="11" t="n">
        <v>8</v>
      </c>
    </row>
    <row r="8">
      <c r="A8" s="25" t="inlineStr">
        <is>
          <t>Arkansas</t>
        </is>
      </c>
      <c r="B8" s="11" t="n">
        <v>15</v>
      </c>
      <c r="C8" s="11" t="n">
        <v>2</v>
      </c>
      <c r="D8" s="11" t="n">
        <v>14</v>
      </c>
      <c r="E8" s="11" t="n">
        <v>1</v>
      </c>
      <c r="F8" s="11" t="n">
        <v>12</v>
      </c>
      <c r="G8" s="27" t="n">
        <v>17</v>
      </c>
      <c r="H8" s="11" t="n">
        <v>1</v>
      </c>
      <c r="I8" s="11" t="n">
        <v>16</v>
      </c>
      <c r="J8" s="11" t="n">
        <v>1</v>
      </c>
      <c r="K8" s="11" t="n">
        <v>15</v>
      </c>
    </row>
    <row r="9">
      <c r="A9" s="25" t="inlineStr">
        <is>
          <t>California</t>
        </is>
      </c>
      <c r="B9" s="11" t="n">
        <v>12</v>
      </c>
      <c r="C9" s="11" t="n">
        <v>1</v>
      </c>
      <c r="D9" s="11" t="n">
        <v>11</v>
      </c>
      <c r="E9" s="11" t="n">
        <v>4</v>
      </c>
      <c r="F9" s="11" t="n">
        <v>7</v>
      </c>
      <c r="G9" s="27" t="n">
        <v>12</v>
      </c>
      <c r="H9" s="11" t="n">
        <v>2</v>
      </c>
      <c r="I9" s="11" t="n">
        <v>11</v>
      </c>
      <c r="J9" s="11" t="n">
        <v>4</v>
      </c>
      <c r="K9" s="11" t="n">
        <v>7</v>
      </c>
    </row>
    <row r="10">
      <c r="A10" s="25" t="inlineStr">
        <is>
          <t>Colorado</t>
        </is>
      </c>
      <c r="B10" s="11" t="n">
        <v>12</v>
      </c>
      <c r="C10" s="11" t="n">
        <v>1</v>
      </c>
      <c r="D10" s="11" t="n">
        <v>11</v>
      </c>
      <c r="E10" s="11" t="n">
        <v>3</v>
      </c>
      <c r="F10" s="11" t="n">
        <v>8</v>
      </c>
      <c r="G10" s="27" t="n">
        <v>13</v>
      </c>
      <c r="H10" s="11" t="n">
        <v>1</v>
      </c>
      <c r="I10" s="11" t="n">
        <v>12</v>
      </c>
      <c r="J10" s="11" t="n">
        <v>2</v>
      </c>
      <c r="K10" s="11" t="n">
        <v>10</v>
      </c>
    </row>
    <row r="11">
      <c r="A11" s="25" t="inlineStr">
        <is>
          <t>Connecticut</t>
        </is>
      </c>
      <c r="B11" s="11" t="n">
        <v>18</v>
      </c>
      <c r="C11" s="11" t="n">
        <v>1</v>
      </c>
      <c r="D11" s="11" t="n">
        <v>17</v>
      </c>
      <c r="E11" s="11" t="n">
        <v>5</v>
      </c>
      <c r="F11" s="11" t="n">
        <v>12</v>
      </c>
      <c r="G11" s="27" t="n">
        <v>19</v>
      </c>
      <c r="H11" s="11" t="n">
        <v>1</v>
      </c>
      <c r="I11" s="11" t="n">
        <v>18</v>
      </c>
      <c r="J11" s="11" t="n">
        <v>4</v>
      </c>
      <c r="K11" s="11" t="n">
        <v>14</v>
      </c>
    </row>
    <row r="12">
      <c r="A12" s="25" t="inlineStr">
        <is>
          <t>Delaware</t>
        </is>
      </c>
      <c r="B12" s="11" t="n">
        <v>17</v>
      </c>
      <c r="C12" s="11" t="n">
        <v>2</v>
      </c>
      <c r="D12" s="11" t="n">
        <v>16</v>
      </c>
      <c r="E12" s="11" t="n">
        <v>3</v>
      </c>
      <c r="F12" s="11" t="n">
        <v>13</v>
      </c>
      <c r="G12" s="27" t="n">
        <v>19</v>
      </c>
      <c r="H12" s="11" t="n">
        <v>1</v>
      </c>
      <c r="I12" s="11" t="n">
        <v>18</v>
      </c>
      <c r="J12" s="11" t="n">
        <v>2</v>
      </c>
      <c r="K12" s="11" t="n">
        <v>17</v>
      </c>
    </row>
    <row r="13">
      <c r="A13" s="25" t="inlineStr">
        <is>
          <t>Florida</t>
        </is>
      </c>
      <c r="B13" s="11" t="n">
        <v>17</v>
      </c>
      <c r="C13" s="11" t="n">
        <v>2</v>
      </c>
      <c r="D13" s="11" t="n">
        <v>15</v>
      </c>
      <c r="E13" s="11" t="n">
        <v>1</v>
      </c>
      <c r="F13" s="11" t="n">
        <v>14</v>
      </c>
      <c r="G13" s="27" t="n">
        <v>20</v>
      </c>
      <c r="H13" s="11" t="n">
        <v>2</v>
      </c>
      <c r="I13" s="11" t="n">
        <v>18</v>
      </c>
      <c r="J13" s="11" t="n">
        <v>1</v>
      </c>
      <c r="K13" s="11" t="n">
        <v>17</v>
      </c>
    </row>
    <row r="14">
      <c r="A14" s="25" t="inlineStr">
        <is>
          <t>Georgia</t>
        </is>
      </c>
      <c r="B14" s="11" t="n">
        <v>15</v>
      </c>
      <c r="C14" s="11" t="n">
        <v>2</v>
      </c>
      <c r="D14" s="11" t="n">
        <v>12</v>
      </c>
      <c r="E14" s="11" t="n">
        <v>1</v>
      </c>
      <c r="F14" s="11" t="n">
        <v>11</v>
      </c>
      <c r="G14" s="27" t="n">
        <v>17</v>
      </c>
      <c r="H14" s="11" t="n">
        <v>2</v>
      </c>
      <c r="I14" s="11" t="n">
        <v>15</v>
      </c>
      <c r="J14" s="11" t="n">
        <v>1</v>
      </c>
      <c r="K14" s="11" t="n">
        <v>14</v>
      </c>
    </row>
    <row r="15">
      <c r="A15" s="25" t="inlineStr">
        <is>
          <t>Hawaii</t>
        </is>
      </c>
      <c r="B15" s="11" t="n">
        <v>11</v>
      </c>
      <c r="C15" s="11" t="n">
        <v>1</v>
      </c>
      <c r="D15" s="11" t="n">
        <v>10</v>
      </c>
      <c r="E15" s="11" t="n">
        <v>6</v>
      </c>
      <c r="F15" s="11" t="n">
        <v>4</v>
      </c>
      <c r="G15" s="27" t="n">
        <v>12</v>
      </c>
      <c r="H15" s="11" t="n">
        <v>1</v>
      </c>
      <c r="I15" s="11" t="n">
        <v>11</v>
      </c>
      <c r="J15" s="11" t="n">
        <v>7</v>
      </c>
      <c r="K15" s="11" t="n">
        <v>4</v>
      </c>
    </row>
    <row r="16">
      <c r="A16" s="25" t="inlineStr">
        <is>
          <t>Idaho</t>
        </is>
      </c>
      <c r="B16" s="11" t="n">
        <v>12</v>
      </c>
      <c r="C16" s="11" t="n">
        <v>1</v>
      </c>
      <c r="D16" s="11" t="n">
        <v>11</v>
      </c>
      <c r="E16" s="11" t="n">
        <v>3</v>
      </c>
      <c r="F16" s="11" t="n">
        <v>8</v>
      </c>
      <c r="G16" s="27" t="n">
        <v>13</v>
      </c>
      <c r="H16" s="11" t="n">
        <v>1</v>
      </c>
      <c r="I16" s="11" t="n">
        <v>11</v>
      </c>
      <c r="J16" s="11" t="n">
        <v>2</v>
      </c>
      <c r="K16" s="11" t="n">
        <v>9</v>
      </c>
    </row>
    <row r="17">
      <c r="A17" s="25" t="inlineStr">
        <is>
          <t>Illinois</t>
        </is>
      </c>
      <c r="B17" s="11" t="n">
        <v>14</v>
      </c>
      <c r="C17" s="11" t="n">
        <v>1</v>
      </c>
      <c r="D17" s="11" t="n">
        <v>14</v>
      </c>
      <c r="E17" s="11" t="n">
        <v>1</v>
      </c>
      <c r="F17" s="11" t="n">
        <v>12</v>
      </c>
      <c r="G17" s="27" t="n">
        <v>15</v>
      </c>
      <c r="H17" s="11" t="n">
        <v>1</v>
      </c>
      <c r="I17" s="11" t="n">
        <v>14</v>
      </c>
      <c r="J17" s="11" t="n">
        <v>2</v>
      </c>
      <c r="K17" s="11" t="n">
        <v>12</v>
      </c>
    </row>
    <row r="18">
      <c r="A18" s="25" t="inlineStr">
        <is>
          <t>Indiana</t>
        </is>
      </c>
      <c r="B18" s="11" t="n">
        <v>16</v>
      </c>
      <c r="C18" s="11" t="n">
        <v>1</v>
      </c>
      <c r="D18" s="11" t="n">
        <v>15</v>
      </c>
      <c r="E18" s="11" t="n">
        <v>1</v>
      </c>
      <c r="F18" s="11" t="n">
        <v>14</v>
      </c>
      <c r="G18" s="27" t="n">
        <v>16</v>
      </c>
      <c r="H18" s="11" t="inlineStr">
        <is>
          <t>#</t>
        </is>
      </c>
      <c r="I18" s="11" t="n">
        <v>15</v>
      </c>
      <c r="J18" s="11" t="n">
        <v>3</v>
      </c>
      <c r="K18" s="11" t="n">
        <v>12</v>
      </c>
    </row>
    <row r="19">
      <c r="A19" s="25" t="inlineStr">
        <is>
          <t>Iowa</t>
        </is>
      </c>
      <c r="B19" s="11" t="n">
        <v>14</v>
      </c>
      <c r="C19" s="11" t="n">
        <v>1</v>
      </c>
      <c r="D19" s="11" t="n">
        <v>13</v>
      </c>
      <c r="E19" s="11" t="n">
        <v>1</v>
      </c>
      <c r="F19" s="11" t="n">
        <v>12</v>
      </c>
      <c r="G19" s="27" t="n">
        <v>16</v>
      </c>
      <c r="H19" s="11" t="n">
        <v>1</v>
      </c>
      <c r="I19" s="11" t="n">
        <v>15</v>
      </c>
      <c r="J19" s="11" t="n">
        <v>1</v>
      </c>
      <c r="K19" s="11" t="n">
        <v>13</v>
      </c>
    </row>
    <row r="20">
      <c r="A20" s="25" t="inlineStr">
        <is>
          <t>Kansas</t>
        </is>
      </c>
      <c r="B20" s="11" t="n">
        <v>13</v>
      </c>
      <c r="C20" s="11" t="n">
        <v>1</v>
      </c>
      <c r="D20" s="11" t="n">
        <v>12</v>
      </c>
      <c r="E20" s="11" t="n">
        <v>3</v>
      </c>
      <c r="F20" s="11" t="n">
        <v>9</v>
      </c>
      <c r="G20" s="27" t="n">
        <v>14</v>
      </c>
      <c r="H20" s="11" t="n">
        <v>1</v>
      </c>
      <c r="I20" s="11" t="n">
        <v>13</v>
      </c>
      <c r="J20" s="11" t="n">
        <v>4</v>
      </c>
      <c r="K20" s="11" t="n">
        <v>9</v>
      </c>
    </row>
    <row r="21">
      <c r="A21" s="25" t="inlineStr">
        <is>
          <t>Kentucky</t>
        </is>
      </c>
      <c r="B21" s="11" t="n">
        <v>14</v>
      </c>
      <c r="C21" s="11" t="n">
        <v>2</v>
      </c>
      <c r="D21" s="11" t="n">
        <v>12</v>
      </c>
      <c r="E21" s="11" t="n">
        <v>1</v>
      </c>
      <c r="F21" s="11" t="n">
        <v>10</v>
      </c>
      <c r="G21" s="27" t="n">
        <v>16</v>
      </c>
      <c r="H21" s="11" t="n">
        <v>2</v>
      </c>
      <c r="I21" s="11" t="n">
        <v>14</v>
      </c>
      <c r="J21" s="11" t="n">
        <v>2</v>
      </c>
      <c r="K21" s="11" t="n">
        <v>13</v>
      </c>
    </row>
    <row r="22">
      <c r="A22" s="25" t="inlineStr">
        <is>
          <t>Louisiana</t>
        </is>
      </c>
      <c r="B22" s="11" t="n">
        <v>17</v>
      </c>
      <c r="C22" s="11" t="n">
        <v>3</v>
      </c>
      <c r="D22" s="11" t="n">
        <v>14</v>
      </c>
      <c r="E22" s="11" t="n">
        <v>1</v>
      </c>
      <c r="F22" s="11" t="n">
        <v>14</v>
      </c>
      <c r="G22" s="27" t="n">
        <v>20</v>
      </c>
      <c r="H22" s="11" t="n">
        <v>2</v>
      </c>
      <c r="I22" s="11" t="n">
        <v>18</v>
      </c>
      <c r="J22" s="11" t="n">
        <v>1</v>
      </c>
      <c r="K22" s="11" t="n">
        <v>17</v>
      </c>
    </row>
    <row r="23">
      <c r="A23" s="25" t="inlineStr">
        <is>
          <t>Maine</t>
        </is>
      </c>
      <c r="B23" s="11" t="n">
        <v>19</v>
      </c>
      <c r="C23" s="11" t="n">
        <v>1</v>
      </c>
      <c r="D23" s="11" t="n">
        <v>18</v>
      </c>
      <c r="E23" s="11" t="n">
        <v>3</v>
      </c>
      <c r="F23" s="11" t="n">
        <v>15</v>
      </c>
      <c r="G23" s="27" t="n">
        <v>23</v>
      </c>
      <c r="H23" s="11" t="n">
        <v>1</v>
      </c>
      <c r="I23" s="11" t="n">
        <v>21</v>
      </c>
      <c r="J23" s="11" t="n">
        <v>3</v>
      </c>
      <c r="K23" s="11" t="n">
        <v>18</v>
      </c>
    </row>
    <row r="24">
      <c r="A24" s="25" t="inlineStr">
        <is>
          <t>Maryland</t>
        </is>
      </c>
      <c r="B24" s="11" t="n">
        <v>14</v>
      </c>
      <c r="C24" s="11" t="n">
        <v>2</v>
      </c>
      <c r="D24" s="11" t="n">
        <v>11</v>
      </c>
      <c r="E24" s="11" t="n">
        <v>1</v>
      </c>
      <c r="F24" s="11" t="n">
        <v>11</v>
      </c>
      <c r="G24" s="27" t="n">
        <v>15</v>
      </c>
      <c r="H24" s="11" t="n">
        <v>1</v>
      </c>
      <c r="I24" s="11" t="n">
        <v>14</v>
      </c>
      <c r="J24" s="11" t="n">
        <v>1</v>
      </c>
      <c r="K24" s="11" t="n">
        <v>13</v>
      </c>
    </row>
    <row r="25">
      <c r="A25" s="25" t="inlineStr">
        <is>
          <t>Massachusetts</t>
        </is>
      </c>
      <c r="B25" s="11" t="n">
        <v>19</v>
      </c>
      <c r="C25" s="11" t="n">
        <v>2</v>
      </c>
      <c r="D25" s="11" t="n">
        <v>17</v>
      </c>
      <c r="E25" s="11" t="n">
        <v>2</v>
      </c>
      <c r="F25" s="11" t="n">
        <v>15</v>
      </c>
      <c r="G25" s="27" t="n">
        <v>20</v>
      </c>
      <c r="H25" s="11" t="n">
        <v>1</v>
      </c>
      <c r="I25" s="11" t="n">
        <v>19</v>
      </c>
      <c r="J25" s="11" t="n">
        <v>2</v>
      </c>
      <c r="K25" s="11" t="n">
        <v>17</v>
      </c>
    </row>
    <row r="26">
      <c r="A26" s="25" t="inlineStr">
        <is>
          <t>Michigan</t>
        </is>
      </c>
      <c r="B26" s="11" t="n">
        <v>13</v>
      </c>
      <c r="C26" s="11" t="n">
        <v>2</v>
      </c>
      <c r="D26" s="11" t="n">
        <v>11</v>
      </c>
      <c r="E26" s="11" t="n">
        <v>2</v>
      </c>
      <c r="F26" s="11" t="n">
        <v>9</v>
      </c>
      <c r="G26" s="27" t="n">
        <v>14</v>
      </c>
      <c r="H26" s="11" t="n">
        <v>1</v>
      </c>
      <c r="I26" s="11" t="n">
        <v>13</v>
      </c>
      <c r="J26" s="11" t="n">
        <v>3</v>
      </c>
      <c r="K26" s="11" t="n">
        <v>10</v>
      </c>
    </row>
    <row r="27">
      <c r="A27" s="25" t="inlineStr">
        <is>
          <t>Minnesota</t>
        </is>
      </c>
      <c r="B27" s="11" t="n">
        <v>15</v>
      </c>
      <c r="C27" s="11" t="n">
        <v>1</v>
      </c>
      <c r="D27" s="11" t="n">
        <v>14</v>
      </c>
      <c r="E27" s="11" t="n">
        <v>6</v>
      </c>
      <c r="F27" s="11" t="n">
        <v>8</v>
      </c>
      <c r="G27" s="27" t="n">
        <v>15</v>
      </c>
      <c r="H27" s="11" t="n">
        <v>1</v>
      </c>
      <c r="I27" s="11" t="n">
        <v>14</v>
      </c>
      <c r="J27" s="11" t="n">
        <v>6</v>
      </c>
      <c r="K27" s="11" t="n">
        <v>7</v>
      </c>
    </row>
    <row r="28">
      <c r="A28" s="25" t="inlineStr">
        <is>
          <t>Mississippi</t>
        </is>
      </c>
      <c r="B28" s="11" t="n">
        <v>12</v>
      </c>
      <c r="C28" s="11" t="n">
        <v>1</v>
      </c>
      <c r="D28" s="11" t="n">
        <v>11</v>
      </c>
      <c r="E28" s="11" t="n">
        <v>1</v>
      </c>
      <c r="F28" s="11" t="n">
        <v>9</v>
      </c>
      <c r="G28" s="27" t="n">
        <v>13</v>
      </c>
      <c r="H28" s="11" t="n">
        <v>1</v>
      </c>
      <c r="I28" s="11" t="n">
        <v>12</v>
      </c>
      <c r="J28" s="11" t="n">
        <v>1</v>
      </c>
      <c r="K28" s="11" t="n">
        <v>11</v>
      </c>
    </row>
    <row r="29">
      <c r="A29" s="25" t="inlineStr">
        <is>
          <t>Missouri</t>
        </is>
      </c>
      <c r="B29" s="11" t="n">
        <v>13</v>
      </c>
      <c r="C29" s="11" t="n">
        <v>1</v>
      </c>
      <c r="D29" s="11" t="n">
        <v>12</v>
      </c>
      <c r="E29" s="11" t="n">
        <v>3</v>
      </c>
      <c r="F29" s="11" t="n">
        <v>10</v>
      </c>
      <c r="G29" s="27" t="n">
        <v>14</v>
      </c>
      <c r="H29" s="11" t="n">
        <v>1</v>
      </c>
      <c r="I29" s="11" t="n">
        <v>13</v>
      </c>
      <c r="J29" s="11" t="n">
        <v>4</v>
      </c>
      <c r="K29" s="11" t="n">
        <v>10</v>
      </c>
    </row>
    <row r="30">
      <c r="A30" s="25" t="inlineStr">
        <is>
          <t>Montana</t>
        </is>
      </c>
      <c r="B30" s="11" t="n">
        <v>14</v>
      </c>
      <c r="C30" s="11" t="n">
        <v>1</v>
      </c>
      <c r="D30" s="11" t="n">
        <v>13</v>
      </c>
      <c r="E30" s="11" t="n">
        <v>4</v>
      </c>
      <c r="F30" s="11" t="n">
        <v>9</v>
      </c>
      <c r="G30" s="27" t="n">
        <v>15</v>
      </c>
      <c r="H30" s="11" t="n">
        <v>1</v>
      </c>
      <c r="I30" s="11" t="n">
        <v>14</v>
      </c>
      <c r="J30" s="11" t="n">
        <v>3</v>
      </c>
      <c r="K30" s="11" t="n">
        <v>11</v>
      </c>
    </row>
    <row r="31">
      <c r="A31" s="25" t="inlineStr">
        <is>
          <t>Nebraska</t>
        </is>
      </c>
      <c r="B31" s="11" t="n">
        <v>15</v>
      </c>
      <c r="C31" s="11" t="n">
        <v>1</v>
      </c>
      <c r="D31" s="11" t="n">
        <v>14</v>
      </c>
      <c r="E31" s="11" t="n">
        <v>3</v>
      </c>
      <c r="F31" s="11" t="n">
        <v>11</v>
      </c>
      <c r="G31" s="27" t="n">
        <v>15</v>
      </c>
      <c r="H31" s="11" t="n">
        <v>1</v>
      </c>
      <c r="I31" s="11" t="n">
        <v>14</v>
      </c>
      <c r="J31" s="11" t="n">
        <v>3</v>
      </c>
      <c r="K31" s="11" t="n">
        <v>11</v>
      </c>
    </row>
    <row r="32">
      <c r="A32" s="25" t="inlineStr">
        <is>
          <t>Nevada</t>
        </is>
      </c>
      <c r="B32" s="11" t="n">
        <v>12</v>
      </c>
      <c r="C32" s="11" t="n">
        <v>1</v>
      </c>
      <c r="D32" s="11" t="n">
        <v>11</v>
      </c>
      <c r="E32" s="11" t="n">
        <v>6</v>
      </c>
      <c r="F32" s="11" t="n">
        <v>4</v>
      </c>
      <c r="G32" s="27" t="n">
        <v>11</v>
      </c>
      <c r="H32" s="11" t="n">
        <v>1</v>
      </c>
      <c r="I32" s="11" t="n">
        <v>10</v>
      </c>
      <c r="J32" s="11" t="n">
        <v>6</v>
      </c>
      <c r="K32" s="11" t="n">
        <v>4</v>
      </c>
    </row>
    <row r="33">
      <c r="A33" s="25" t="inlineStr">
        <is>
          <t>New Hampshire</t>
        </is>
      </c>
      <c r="B33" s="11" t="n">
        <v>19</v>
      </c>
      <c r="C33" s="11" t="n">
        <v>1</v>
      </c>
      <c r="D33" s="11" t="n">
        <v>18</v>
      </c>
      <c r="E33" s="11" t="n">
        <v>5</v>
      </c>
      <c r="F33" s="11" t="n">
        <v>12</v>
      </c>
      <c r="G33" s="27" t="n">
        <v>19</v>
      </c>
      <c r="H33" s="11" t="n">
        <v>1</v>
      </c>
      <c r="I33" s="11" t="n">
        <v>19</v>
      </c>
      <c r="J33" s="11" t="n">
        <v>6</v>
      </c>
      <c r="K33" s="11" t="n">
        <v>13</v>
      </c>
    </row>
    <row r="34">
      <c r="A34" s="25" t="inlineStr">
        <is>
          <t>New Jersey</t>
        </is>
      </c>
      <c r="B34" s="11" t="n">
        <v>16</v>
      </c>
      <c r="C34" s="11" t="n">
        <v>1</v>
      </c>
      <c r="D34" s="11" t="n">
        <v>15</v>
      </c>
      <c r="E34" s="11" t="n">
        <v>1</v>
      </c>
      <c r="F34" s="11" t="n">
        <v>14</v>
      </c>
      <c r="G34" s="27" t="n">
        <v>19</v>
      </c>
      <c r="H34" s="11" t="n">
        <v>2</v>
      </c>
      <c r="I34" s="11" t="n">
        <v>17</v>
      </c>
      <c r="J34" s="11" t="n">
        <v>1</v>
      </c>
      <c r="K34" s="11" t="n">
        <v>16</v>
      </c>
    </row>
    <row r="35">
      <c r="A35" s="25" t="inlineStr">
        <is>
          <t>New Mexico</t>
        </is>
      </c>
      <c r="B35" s="11" t="n">
        <v>17</v>
      </c>
      <c r="C35" s="11" t="n">
        <v>2</v>
      </c>
      <c r="D35" s="11" t="n">
        <v>15</v>
      </c>
      <c r="E35" s="11" t="n">
        <v>4</v>
      </c>
      <c r="F35" s="11" t="n">
        <v>11</v>
      </c>
      <c r="G35" s="27" t="n">
        <v>18</v>
      </c>
      <c r="H35" s="11" t="n">
        <v>2</v>
      </c>
      <c r="I35" s="11" t="n">
        <v>16</v>
      </c>
      <c r="J35" s="11" t="n">
        <v>6</v>
      </c>
      <c r="K35" s="11" t="n">
        <v>11</v>
      </c>
    </row>
    <row r="36">
      <c r="A36" s="25" t="inlineStr">
        <is>
          <t>New York</t>
        </is>
      </c>
      <c r="B36" s="11" t="n">
        <v>19</v>
      </c>
      <c r="C36" s="11" t="n">
        <v>1</v>
      </c>
      <c r="D36" s="11" t="n">
        <v>17</v>
      </c>
      <c r="E36" s="11" t="n">
        <v>1</v>
      </c>
      <c r="F36" s="11" t="n">
        <v>16</v>
      </c>
      <c r="G36" s="27" t="n">
        <v>18</v>
      </c>
      <c r="H36" s="11" t="n">
        <v>2</v>
      </c>
      <c r="I36" s="11" t="n">
        <v>17</v>
      </c>
      <c r="J36" s="11" t="n">
        <v>1</v>
      </c>
      <c r="K36" s="11" t="n">
        <v>16</v>
      </c>
    </row>
    <row r="37">
      <c r="A37" s="25" t="inlineStr">
        <is>
          <t>North Carolina</t>
        </is>
      </c>
      <c r="B37" s="11" t="n">
        <v>14</v>
      </c>
      <c r="C37" s="11" t="n">
        <v>1</v>
      </c>
      <c r="D37" s="11" t="n">
        <v>13</v>
      </c>
      <c r="E37" s="11" t="n">
        <v>3</v>
      </c>
      <c r="F37" s="11" t="n">
        <v>10</v>
      </c>
      <c r="G37" s="27" t="n">
        <v>13</v>
      </c>
      <c r="H37" s="11" t="n">
        <v>1</v>
      </c>
      <c r="I37" s="11" t="n">
        <v>12</v>
      </c>
      <c r="J37" s="11" t="n">
        <v>2</v>
      </c>
      <c r="K37" s="11" t="n">
        <v>10</v>
      </c>
    </row>
    <row r="38">
      <c r="A38" s="25" t="inlineStr">
        <is>
          <t>North Dakota</t>
        </is>
      </c>
      <c r="B38" s="11" t="n">
        <v>13</v>
      </c>
      <c r="C38" s="11" t="n">
        <v>1</v>
      </c>
      <c r="D38" s="11" t="n">
        <v>12</v>
      </c>
      <c r="E38" s="11" t="n">
        <v>3</v>
      </c>
      <c r="F38" s="11" t="n">
        <v>9</v>
      </c>
      <c r="G38" s="27" t="n">
        <v>15</v>
      </c>
      <c r="H38" s="11" t="n">
        <v>1</v>
      </c>
      <c r="I38" s="11" t="n">
        <v>14</v>
      </c>
      <c r="J38" s="11" t="n">
        <v>3</v>
      </c>
      <c r="K38" s="11" t="n">
        <v>11</v>
      </c>
    </row>
    <row r="39">
      <c r="A39" s="25" t="inlineStr">
        <is>
          <t>Ohio</t>
        </is>
      </c>
      <c r="B39" s="11" t="n">
        <v>17</v>
      </c>
      <c r="C39" s="11" t="n">
        <v>2</v>
      </c>
      <c r="D39" s="11" t="n">
        <v>15</v>
      </c>
      <c r="E39" s="11" t="n">
        <v>1</v>
      </c>
      <c r="F39" s="11" t="n">
        <v>14</v>
      </c>
      <c r="G39" s="27" t="n">
        <v>16</v>
      </c>
      <c r="H39" s="11" t="n">
        <v>1</v>
      </c>
      <c r="I39" s="11" t="n">
        <v>15</v>
      </c>
      <c r="J39" s="11" t="inlineStr">
        <is>
          <t>#</t>
        </is>
      </c>
      <c r="K39" s="11" t="n">
        <v>15</v>
      </c>
    </row>
    <row r="40">
      <c r="A40" s="25" t="inlineStr">
        <is>
          <t>Oklahoma</t>
        </is>
      </c>
      <c r="B40" s="11" t="n">
        <v>15</v>
      </c>
      <c r="C40" s="11" t="n">
        <v>2</v>
      </c>
      <c r="D40" s="11" t="n">
        <v>13</v>
      </c>
      <c r="E40" s="11" t="n">
        <v>3</v>
      </c>
      <c r="F40" s="11" t="n">
        <v>10</v>
      </c>
      <c r="G40" s="27" t="n">
        <v>18</v>
      </c>
      <c r="H40" s="11" t="n">
        <v>2</v>
      </c>
      <c r="I40" s="11" t="n">
        <v>16</v>
      </c>
      <c r="J40" s="11" t="n">
        <v>5</v>
      </c>
      <c r="K40" s="11" t="n">
        <v>11</v>
      </c>
    </row>
    <row r="41">
      <c r="A41" s="25" t="inlineStr">
        <is>
          <t>Oregon</t>
        </is>
      </c>
      <c r="B41" s="11" t="n">
        <v>15</v>
      </c>
      <c r="C41" s="11" t="n">
        <v>1</v>
      </c>
      <c r="D41" s="11" t="n">
        <v>14</v>
      </c>
      <c r="E41" s="11" t="n">
        <v>5</v>
      </c>
      <c r="F41" s="11" t="n">
        <v>9</v>
      </c>
      <c r="G41" s="27" t="n">
        <v>15</v>
      </c>
      <c r="H41" s="11" t="n">
        <v>1</v>
      </c>
      <c r="I41" s="11" t="n">
        <v>14</v>
      </c>
      <c r="J41" s="11" t="n">
        <v>4</v>
      </c>
      <c r="K41" s="11" t="n">
        <v>10</v>
      </c>
    </row>
    <row r="42">
      <c r="A42" s="25" t="inlineStr">
        <is>
          <t>Pennsylvania</t>
        </is>
      </c>
      <c r="B42" s="11" t="n">
        <v>19</v>
      </c>
      <c r="C42" s="11" t="n">
        <v>2</v>
      </c>
      <c r="D42" s="11" t="n">
        <v>17</v>
      </c>
      <c r="E42" s="11" t="n">
        <v>3</v>
      </c>
      <c r="F42" s="11" t="n">
        <v>14</v>
      </c>
      <c r="G42" s="27" t="n">
        <v>19</v>
      </c>
      <c r="H42" s="11" t="n">
        <v>1</v>
      </c>
      <c r="I42" s="11" t="n">
        <v>18</v>
      </c>
      <c r="J42" s="11" t="n">
        <v>2</v>
      </c>
      <c r="K42" s="11" t="n">
        <v>16</v>
      </c>
    </row>
    <row r="43">
      <c r="A43" s="25" t="inlineStr">
        <is>
          <t>Rhode Island</t>
        </is>
      </c>
      <c r="B43" s="11" t="n">
        <v>15</v>
      </c>
      <c r="C43" s="11" t="n">
        <v>1</v>
      </c>
      <c r="D43" s="11" t="n">
        <v>14</v>
      </c>
      <c r="E43" s="11" t="n">
        <v>2</v>
      </c>
      <c r="F43" s="11" t="n">
        <v>12</v>
      </c>
      <c r="G43" s="27" t="n">
        <v>16</v>
      </c>
      <c r="H43" s="11" t="n">
        <v>1</v>
      </c>
      <c r="I43" s="11" t="n">
        <v>15</v>
      </c>
      <c r="J43" s="11" t="n">
        <v>2</v>
      </c>
      <c r="K43" s="11" t="n">
        <v>13</v>
      </c>
    </row>
    <row r="44">
      <c r="A44" s="25" t="inlineStr">
        <is>
          <t>South Carolina</t>
        </is>
      </c>
      <c r="B44" s="11" t="n">
        <v>14</v>
      </c>
      <c r="C44" s="11" t="n">
        <v>1</v>
      </c>
      <c r="D44" s="11" t="n">
        <v>13</v>
      </c>
      <c r="E44" s="11" t="n">
        <v>5</v>
      </c>
      <c r="F44" s="11" t="n">
        <v>8</v>
      </c>
      <c r="G44" s="27" t="n">
        <v>14</v>
      </c>
      <c r="H44" s="11" t="n">
        <v>1</v>
      </c>
      <c r="I44" s="11" t="n">
        <v>13</v>
      </c>
      <c r="J44" s="11" t="n">
        <v>4</v>
      </c>
      <c r="K44" s="11" t="n">
        <v>10</v>
      </c>
    </row>
    <row r="45">
      <c r="A45" s="25" t="inlineStr">
        <is>
          <t>South Dakota</t>
        </is>
      </c>
      <c r="B45" s="11" t="n">
        <v>13</v>
      </c>
      <c r="C45" s="11" t="n">
        <v>1</v>
      </c>
      <c r="D45" s="11" t="n">
        <v>12</v>
      </c>
      <c r="E45" s="11" t="n">
        <v>6</v>
      </c>
      <c r="F45" s="11" t="n">
        <v>6</v>
      </c>
      <c r="G45" s="27" t="n">
        <v>14</v>
      </c>
      <c r="H45" s="11" t="n">
        <v>1</v>
      </c>
      <c r="I45" s="11" t="n">
        <v>12</v>
      </c>
      <c r="J45" s="11" t="n">
        <v>7</v>
      </c>
      <c r="K45" s="11" t="n">
        <v>5</v>
      </c>
    </row>
    <row r="46">
      <c r="A46" s="25" t="inlineStr">
        <is>
          <t>Tennessee</t>
        </is>
      </c>
      <c r="B46" s="11" t="n">
        <v>12</v>
      </c>
      <c r="C46" s="11" t="n">
        <v>2</v>
      </c>
      <c r="D46" s="11" t="n">
        <v>10</v>
      </c>
      <c r="E46" s="11" t="n">
        <v>2</v>
      </c>
      <c r="F46" s="11" t="n">
        <v>8</v>
      </c>
      <c r="G46" s="27" t="n">
        <v>13</v>
      </c>
      <c r="H46" s="11" t="n">
        <v>2</v>
      </c>
      <c r="I46" s="11" t="n">
        <v>11</v>
      </c>
      <c r="J46" s="11" t="n">
        <v>1</v>
      </c>
      <c r="K46" s="11" t="n">
        <v>10</v>
      </c>
    </row>
    <row r="47">
      <c r="A47" s="25" t="inlineStr">
        <is>
          <t>Texas</t>
        </is>
      </c>
      <c r="B47" s="11" t="n">
        <v>14</v>
      </c>
      <c r="C47" s="11" t="n">
        <v>2</v>
      </c>
      <c r="D47" s="11" t="n">
        <v>12</v>
      </c>
      <c r="E47" s="11" t="n">
        <v>2</v>
      </c>
      <c r="F47" s="11" t="n">
        <v>10</v>
      </c>
      <c r="G47" s="27" t="n">
        <v>16</v>
      </c>
      <c r="H47" s="11" t="n">
        <v>2</v>
      </c>
      <c r="I47" s="11" t="n">
        <v>14</v>
      </c>
      <c r="J47" s="11" t="n">
        <v>2</v>
      </c>
      <c r="K47" s="11" t="n">
        <v>11</v>
      </c>
    </row>
    <row r="48">
      <c r="A48" s="25" t="inlineStr">
        <is>
          <t>Utah</t>
        </is>
      </c>
      <c r="B48" s="11" t="n">
        <v>14</v>
      </c>
      <c r="C48" s="11" t="n">
        <v>1</v>
      </c>
      <c r="D48" s="11" t="n">
        <v>13</v>
      </c>
      <c r="E48" s="11" t="n">
        <v>3</v>
      </c>
      <c r="F48" s="11" t="n">
        <v>10</v>
      </c>
      <c r="G48" s="27" t="n">
        <v>13</v>
      </c>
      <c r="H48" s="11" t="n">
        <v>1</v>
      </c>
      <c r="I48" s="11" t="n">
        <v>13</v>
      </c>
      <c r="J48" s="11" t="n">
        <v>3</v>
      </c>
      <c r="K48" s="11" t="n">
        <v>10</v>
      </c>
    </row>
    <row r="49">
      <c r="A49" s="25" t="inlineStr">
        <is>
          <t>Vermont</t>
        </is>
      </c>
      <c r="B49" s="11" t="n">
        <v>20</v>
      </c>
      <c r="C49" s="11" t="n">
        <v>1</v>
      </c>
      <c r="D49" s="11" t="n">
        <v>19</v>
      </c>
      <c r="E49" s="11" t="n">
        <v>4</v>
      </c>
      <c r="F49" s="11" t="n">
        <v>15</v>
      </c>
      <c r="G49" s="27" t="n">
        <v>22</v>
      </c>
      <c r="H49" s="11" t="n">
        <v>2</v>
      </c>
      <c r="I49" s="11" t="n">
        <v>20</v>
      </c>
      <c r="J49" s="11" t="n">
        <v>5</v>
      </c>
      <c r="K49" s="11" t="n">
        <v>16</v>
      </c>
    </row>
    <row r="50">
      <c r="A50" s="25" t="inlineStr">
        <is>
          <t>Virginia</t>
        </is>
      </c>
      <c r="B50" s="11" t="n">
        <v>15</v>
      </c>
      <c r="C50" s="11" t="n">
        <v>2</v>
      </c>
      <c r="D50" s="11" t="n">
        <v>13</v>
      </c>
      <c r="E50" s="11" t="n">
        <v>3</v>
      </c>
      <c r="F50" s="11" t="n">
        <v>10</v>
      </c>
      <c r="G50" s="27" t="n">
        <v>14</v>
      </c>
      <c r="H50" s="11" t="n">
        <v>2</v>
      </c>
      <c r="I50" s="11" t="n">
        <v>13</v>
      </c>
      <c r="J50" s="11" t="n">
        <v>4</v>
      </c>
      <c r="K50" s="11" t="n">
        <v>9</v>
      </c>
    </row>
    <row r="51">
      <c r="A51" s="25" t="inlineStr">
        <is>
          <t>Washington</t>
        </is>
      </c>
      <c r="B51" s="11" t="n">
        <v>13</v>
      </c>
      <c r="C51" s="11" t="n">
        <v>1</v>
      </c>
      <c r="D51" s="11" t="n">
        <v>12</v>
      </c>
      <c r="E51" s="11" t="n">
        <v>4</v>
      </c>
      <c r="F51" s="11" t="n">
        <v>8</v>
      </c>
      <c r="G51" s="27" t="n">
        <v>13</v>
      </c>
      <c r="H51" s="11" t="n">
        <v>1</v>
      </c>
      <c r="I51" s="11" t="n">
        <v>12</v>
      </c>
      <c r="J51" s="11" t="n">
        <v>4</v>
      </c>
      <c r="K51" s="11" t="n">
        <v>8</v>
      </c>
    </row>
    <row r="52">
      <c r="A52" s="25" t="inlineStr">
        <is>
          <t>West Virginia</t>
        </is>
      </c>
      <c r="B52" s="11" t="n">
        <v>16</v>
      </c>
      <c r="C52" s="11" t="n">
        <v>1</v>
      </c>
      <c r="D52" s="11" t="n">
        <v>15</v>
      </c>
      <c r="E52" s="11" t="n">
        <v>6</v>
      </c>
      <c r="F52" s="11" t="n">
        <v>9</v>
      </c>
      <c r="G52" s="27" t="n">
        <v>19</v>
      </c>
      <c r="H52" s="11" t="n">
        <v>2</v>
      </c>
      <c r="I52" s="11" t="n">
        <v>17</v>
      </c>
      <c r="J52" s="11" t="n">
        <v>8</v>
      </c>
      <c r="K52" s="11" t="n">
        <v>10</v>
      </c>
    </row>
    <row r="53">
      <c r="A53" s="25" t="inlineStr">
        <is>
          <t>Wisconsin</t>
        </is>
      </c>
      <c r="B53" s="11" t="n">
        <v>12</v>
      </c>
      <c r="C53" s="11" t="n">
        <v>1</v>
      </c>
      <c r="D53" s="11" t="n">
        <v>11</v>
      </c>
      <c r="E53" s="11" t="n">
        <v>2</v>
      </c>
      <c r="F53" s="11" t="n">
        <v>9</v>
      </c>
      <c r="G53" s="27" t="n">
        <v>13</v>
      </c>
      <c r="H53" s="11" t="n">
        <v>1</v>
      </c>
      <c r="I53" s="11" t="n">
        <v>12</v>
      </c>
      <c r="J53" s="11" t="n">
        <v>2</v>
      </c>
      <c r="K53" s="11" t="n">
        <v>10</v>
      </c>
    </row>
    <row r="54">
      <c r="A54" s="25" t="inlineStr">
        <is>
          <t>Wyoming</t>
        </is>
      </c>
      <c r="B54" s="11" t="n">
        <v>15</v>
      </c>
      <c r="C54" s="11" t="n">
        <v>2</v>
      </c>
      <c r="D54" s="11" t="n">
        <v>13</v>
      </c>
      <c r="E54" s="11" t="n">
        <v>1</v>
      </c>
      <c r="F54" s="11" t="n">
        <v>12</v>
      </c>
      <c r="G54" s="27" t="n">
        <v>15</v>
      </c>
      <c r="H54" s="11" t="n">
        <v>1</v>
      </c>
      <c r="I54" s="11" t="n">
        <v>13</v>
      </c>
      <c r="J54" s="11" t="n">
        <v>1</v>
      </c>
      <c r="K54" s="11" t="n">
        <v>12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20</v>
      </c>
      <c r="C56" s="11" t="n">
        <v>1</v>
      </c>
      <c r="D56" s="11" t="n">
        <v>19</v>
      </c>
      <c r="E56" s="11" t="n">
        <v>1</v>
      </c>
      <c r="F56" s="11" t="n">
        <v>18</v>
      </c>
      <c r="G56" s="27" t="n">
        <v>21</v>
      </c>
      <c r="H56" s="11" t="n">
        <v>2</v>
      </c>
      <c r="I56" s="11" t="n">
        <v>19</v>
      </c>
      <c r="J56" s="11" t="n">
        <v>1</v>
      </c>
      <c r="K56" s="11" t="n">
        <v>18</v>
      </c>
    </row>
    <row r="57">
      <c r="A57" s="28" t="inlineStr">
        <is>
          <t>DoDEA¹</t>
        </is>
      </c>
      <c r="B57" s="15" t="n">
        <v>12</v>
      </c>
      <c r="C57" s="15" t="n">
        <v>1</v>
      </c>
      <c r="D57" s="15" t="n">
        <v>11</v>
      </c>
      <c r="E57" s="15" t="n">
        <v>1</v>
      </c>
      <c r="F57" s="15" t="n">
        <v>10</v>
      </c>
      <c r="G57" s="32" t="n">
        <v>13</v>
      </c>
      <c r="H57" s="15" t="n">
        <v>1</v>
      </c>
      <c r="I57" s="15" t="n">
        <v>12</v>
      </c>
      <c r="J57" s="15" t="n">
        <v>1</v>
      </c>
      <c r="K57" s="15" t="n">
        <v>11</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46.xml><?xml version="1.0" encoding="utf-8"?>
<worksheet xmlns="http://schemas.openxmlformats.org/spreadsheetml/2006/main">
  <sheetPr>
    <outlinePr summaryBelow="1" summaryRight="1"/>
    <pageSetUpPr/>
  </sheetPr>
  <dimension ref="A1:J59"/>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s>
  <sheetData>
    <row r="1">
      <c r="A1" s="2" t="inlineStr">
        <is>
          <t>Table A-25. Percentage of fourth-grade public school students identified as English learners excluded and assessed in NAEP reading when accommodations were not permitted, by state/jurisdiction: 1992, 1994, and 1998</t>
        </is>
      </c>
    </row>
    <row r="2">
      <c r="A2" s="17" t="inlineStr">
        <is>
          <t>State/jurisdiction</t>
        </is>
      </c>
      <c r="B2" s="18" t="n">
        <v>1992</v>
      </c>
      <c r="C2" s="19" t="n"/>
      <c r="D2" s="19" t="n"/>
      <c r="E2" s="18" t="n">
        <v>1994</v>
      </c>
      <c r="F2" s="19" t="n"/>
      <c r="G2" s="19" t="n"/>
      <c r="H2" s="18" t="n">
        <v>1998</v>
      </c>
      <c r="I2" s="19" t="n"/>
      <c r="J2" s="19" t="n"/>
    </row>
    <row r="3">
      <c r="A3" s="6" t="n"/>
      <c r="B3" s="20" t="inlineStr">
        <is>
          <t>Identified</t>
        </is>
      </c>
      <c r="C3" s="21" t="inlineStr">
        <is>
          <t>Excluded</t>
        </is>
      </c>
      <c r="D3" s="21" t="inlineStr">
        <is>
          <t>Assessed</t>
        </is>
      </c>
      <c r="E3" s="22" t="inlineStr">
        <is>
          <t>Identified</t>
        </is>
      </c>
      <c r="F3" s="20" t="inlineStr">
        <is>
          <t>Excluded</t>
        </is>
      </c>
      <c r="G3" s="21" t="inlineStr">
        <is>
          <t>Assessed</t>
        </is>
      </c>
      <c r="H3" s="22" t="inlineStr">
        <is>
          <t>Identified</t>
        </is>
      </c>
      <c r="I3" s="21" t="inlineStr">
        <is>
          <t>Excluded</t>
        </is>
      </c>
      <c r="J3" s="21" t="inlineStr">
        <is>
          <t>Assessed</t>
        </is>
      </c>
    </row>
    <row r="4">
      <c r="A4" s="10" t="inlineStr">
        <is>
          <t>Nation (public)</t>
        </is>
      </c>
      <c r="B4" s="11" t="n">
        <v>3</v>
      </c>
      <c r="C4" s="11" t="n">
        <v>2</v>
      </c>
      <c r="D4" s="11" t="n">
        <v>1</v>
      </c>
      <c r="E4" s="27" t="n">
        <v>4</v>
      </c>
      <c r="F4" s="11" t="n">
        <v>2</v>
      </c>
      <c r="G4" s="11" t="n">
        <v>2</v>
      </c>
      <c r="H4" s="27" t="n">
        <v>6</v>
      </c>
      <c r="I4" s="11" t="n">
        <v>4</v>
      </c>
      <c r="J4" s="11" t="n">
        <v>2</v>
      </c>
    </row>
    <row r="5">
      <c r="A5" s="25" t="inlineStr">
        <is>
          <t>Alabama</t>
        </is>
      </c>
      <c r="B5" s="11" t="inlineStr">
        <is>
          <t>#</t>
        </is>
      </c>
      <c r="C5" s="11" t="inlineStr">
        <is>
          <t>#</t>
        </is>
      </c>
      <c r="D5" s="11" t="inlineStr">
        <is>
          <t>#</t>
        </is>
      </c>
      <c r="E5" s="27" t="inlineStr">
        <is>
          <t>#</t>
        </is>
      </c>
      <c r="F5" s="11" t="inlineStr">
        <is>
          <t>#</t>
        </is>
      </c>
      <c r="G5" s="11" t="inlineStr">
        <is>
          <t>#</t>
        </is>
      </c>
      <c r="H5" s="27" t="n">
        <v>1</v>
      </c>
      <c r="I5" s="11" t="n">
        <v>1</v>
      </c>
      <c r="J5" s="11" t="inlineStr">
        <is>
          <t>#</t>
        </is>
      </c>
    </row>
    <row r="6">
      <c r="A6" s="25" t="inlineStr">
        <is>
          <t>Arizona</t>
        </is>
      </c>
      <c r="B6" s="11" t="n">
        <v>10</v>
      </c>
      <c r="C6" s="11" t="n">
        <v>3</v>
      </c>
      <c r="D6" s="11" t="n">
        <v>6</v>
      </c>
      <c r="E6" s="27" t="n">
        <v>11</v>
      </c>
      <c r="F6" s="11" t="n">
        <v>3</v>
      </c>
      <c r="G6" s="11" t="n">
        <v>8</v>
      </c>
      <c r="H6" s="27" t="n">
        <v>14</v>
      </c>
      <c r="I6" s="11" t="n">
        <v>6</v>
      </c>
      <c r="J6" s="11" t="n">
        <v>8</v>
      </c>
    </row>
    <row r="7">
      <c r="A7" s="25" t="inlineStr">
        <is>
          <t>Arkansas</t>
        </is>
      </c>
      <c r="B7" s="11" t="inlineStr">
        <is>
          <t>#</t>
        </is>
      </c>
      <c r="C7" s="11" t="inlineStr">
        <is>
          <t>#</t>
        </is>
      </c>
      <c r="D7" s="11" t="inlineStr">
        <is>
          <t>#</t>
        </is>
      </c>
      <c r="E7" s="27" t="inlineStr">
        <is>
          <t>#</t>
        </is>
      </c>
      <c r="F7" s="11" t="inlineStr">
        <is>
          <t>#</t>
        </is>
      </c>
      <c r="G7" s="11" t="inlineStr">
        <is>
          <t>#</t>
        </is>
      </c>
      <c r="H7" s="27" t="n">
        <v>1</v>
      </c>
      <c r="I7" s="11" t="n">
        <v>1</v>
      </c>
      <c r="J7" s="11" t="inlineStr">
        <is>
          <t>#</t>
        </is>
      </c>
    </row>
    <row r="8">
      <c r="A8" s="25" t="inlineStr">
        <is>
          <t>California</t>
        </is>
      </c>
      <c r="B8" s="11" t="n">
        <v>21</v>
      </c>
      <c r="C8" s="11" t="n">
        <v>11</v>
      </c>
      <c r="D8" s="11" t="n">
        <v>10</v>
      </c>
      <c r="E8" s="27" t="n">
        <v>24</v>
      </c>
      <c r="F8" s="11" t="n">
        <v>9</v>
      </c>
      <c r="G8" s="11" t="n">
        <v>14</v>
      </c>
      <c r="H8" s="27" t="n">
        <v>26</v>
      </c>
      <c r="I8" s="11" t="n">
        <v>13</v>
      </c>
      <c r="J8" s="11" t="n">
        <v>13</v>
      </c>
    </row>
    <row r="9">
      <c r="A9" s="25" t="inlineStr">
        <is>
          <t>Colorado</t>
        </is>
      </c>
      <c r="B9" s="11" t="n">
        <v>2</v>
      </c>
      <c r="C9" s="11" t="n">
        <v>2</v>
      </c>
      <c r="D9" s="11" t="n">
        <v>1</v>
      </c>
      <c r="E9" s="27" t="n">
        <v>4</v>
      </c>
      <c r="F9" s="11" t="n">
        <v>2</v>
      </c>
      <c r="G9" s="11" t="n">
        <v>2</v>
      </c>
      <c r="H9" s="27" t="n">
        <v>5</v>
      </c>
      <c r="I9" s="11" t="n">
        <v>2</v>
      </c>
      <c r="J9" s="11" t="n">
        <v>3</v>
      </c>
    </row>
    <row r="10">
      <c r="A10" s="25" t="inlineStr">
        <is>
          <t>Connecticut</t>
        </is>
      </c>
      <c r="B10" s="11" t="n">
        <v>4</v>
      </c>
      <c r="C10" s="11" t="n">
        <v>3</v>
      </c>
      <c r="D10" s="11" t="n">
        <v>1</v>
      </c>
      <c r="E10" s="27" t="n">
        <v>4</v>
      </c>
      <c r="F10" s="11" t="n">
        <v>3</v>
      </c>
      <c r="G10" s="11" t="n">
        <v>1</v>
      </c>
      <c r="H10" s="27" t="n">
        <v>5</v>
      </c>
      <c r="I10" s="11" t="n">
        <v>4</v>
      </c>
      <c r="J10" s="11" t="n">
        <v>1</v>
      </c>
    </row>
    <row r="11">
      <c r="A11" s="25" t="inlineStr">
        <is>
          <t>Delaware</t>
        </is>
      </c>
      <c r="B11" s="11" t="n">
        <v>1</v>
      </c>
      <c r="C11" s="11" t="inlineStr">
        <is>
          <t>#</t>
        </is>
      </c>
      <c r="D11" s="11" t="n">
        <v>1</v>
      </c>
      <c r="E11" s="27" t="n">
        <v>1</v>
      </c>
      <c r="F11" s="11" t="n">
        <v>1</v>
      </c>
      <c r="G11" s="11" t="n">
        <v>1</v>
      </c>
      <c r="H11" s="27" t="n">
        <v>2</v>
      </c>
      <c r="I11" s="11" t="inlineStr">
        <is>
          <t>#</t>
        </is>
      </c>
      <c r="J11" s="11" t="n">
        <v>2</v>
      </c>
    </row>
    <row r="12">
      <c r="A12" s="25" t="inlineStr">
        <is>
          <t>Florida</t>
        </is>
      </c>
      <c r="B12" s="11" t="n">
        <v>4</v>
      </c>
      <c r="C12" s="11" t="n">
        <v>2</v>
      </c>
      <c r="D12" s="11" t="n">
        <v>2</v>
      </c>
      <c r="E12" s="27" t="n">
        <v>5</v>
      </c>
      <c r="F12" s="11" t="n">
        <v>2</v>
      </c>
      <c r="G12" s="11" t="n">
        <v>3</v>
      </c>
      <c r="H12" s="27" t="n">
        <v>5</v>
      </c>
      <c r="I12" s="11" t="n">
        <v>2</v>
      </c>
      <c r="J12" s="11" t="n">
        <v>3</v>
      </c>
    </row>
    <row r="13">
      <c r="A13" s="25" t="inlineStr">
        <is>
          <t>Georgia</t>
        </is>
      </c>
      <c r="B13" s="11" t="n">
        <v>1</v>
      </c>
      <c r="C13" s="11" t="n">
        <v>1</v>
      </c>
      <c r="D13" s="11" t="inlineStr">
        <is>
          <t>#</t>
        </is>
      </c>
      <c r="E13" s="27" t="n">
        <v>2</v>
      </c>
      <c r="F13" s="11" t="n">
        <v>1</v>
      </c>
      <c r="G13" s="11" t="n">
        <v>1</v>
      </c>
      <c r="H13" s="27" t="n">
        <v>1</v>
      </c>
      <c r="I13" s="11" t="n">
        <v>1</v>
      </c>
      <c r="J13" s="11" t="inlineStr">
        <is>
          <t>#</t>
        </is>
      </c>
    </row>
    <row r="14">
      <c r="A14" s="25" t="inlineStr">
        <is>
          <t>Hawaii</t>
        </is>
      </c>
      <c r="B14" s="11" t="n">
        <v>5</v>
      </c>
      <c r="C14" s="11" t="n">
        <v>2</v>
      </c>
      <c r="D14" s="11" t="n">
        <v>2</v>
      </c>
      <c r="E14" s="27" t="n">
        <v>5</v>
      </c>
      <c r="F14" s="11" t="n">
        <v>1</v>
      </c>
      <c r="G14" s="11" t="n">
        <v>3</v>
      </c>
      <c r="H14" s="27" t="n">
        <v>6</v>
      </c>
      <c r="I14" s="11" t="n">
        <v>1</v>
      </c>
      <c r="J14" s="11" t="n">
        <v>4</v>
      </c>
    </row>
    <row r="15">
      <c r="A15" s="25" t="inlineStr">
        <is>
          <t>Idaho</t>
        </is>
      </c>
      <c r="B15" s="11" t="n">
        <v>2</v>
      </c>
      <c r="C15" s="11" t="n">
        <v>1</v>
      </c>
      <c r="D15" s="11" t="n">
        <v>1</v>
      </c>
      <c r="E15" s="27" t="n">
        <v>3</v>
      </c>
      <c r="F15" s="11" t="n">
        <v>1</v>
      </c>
      <c r="G15" s="11" t="n">
        <v>2</v>
      </c>
      <c r="H15" s="27" t="inlineStr">
        <is>
          <t>—</t>
        </is>
      </c>
      <c r="I15" s="11" t="inlineStr">
        <is>
          <t>—</t>
        </is>
      </c>
      <c r="J15" s="11" t="inlineStr">
        <is>
          <t>—</t>
        </is>
      </c>
    </row>
    <row r="16">
      <c r="A16" s="25" t="inlineStr">
        <is>
          <t>Illinois</t>
        </is>
      </c>
      <c r="B16" s="11" t="inlineStr">
        <is>
          <t>—</t>
        </is>
      </c>
      <c r="C16" s="11" t="inlineStr">
        <is>
          <t>—</t>
        </is>
      </c>
      <c r="D16" s="11" t="inlineStr">
        <is>
          <t>—</t>
        </is>
      </c>
      <c r="E16" s="27" t="inlineStr">
        <is>
          <t>—</t>
        </is>
      </c>
      <c r="F16" s="11" t="inlineStr">
        <is>
          <t>—</t>
        </is>
      </c>
      <c r="G16" s="11" t="inlineStr">
        <is>
          <t>—</t>
        </is>
      </c>
      <c r="H16" s="27" t="n">
        <v>5</v>
      </c>
      <c r="I16" s="11" t="n">
        <v>3</v>
      </c>
      <c r="J16" s="11" t="n">
        <v>2</v>
      </c>
    </row>
    <row r="17">
      <c r="A17" s="25" t="inlineStr">
        <is>
          <t>Indiana</t>
        </is>
      </c>
      <c r="B17" s="11" t="inlineStr">
        <is>
          <t>#</t>
        </is>
      </c>
      <c r="C17" s="11" t="inlineStr">
        <is>
          <t>#</t>
        </is>
      </c>
      <c r="D17" s="11" t="inlineStr">
        <is>
          <t>#</t>
        </is>
      </c>
      <c r="E17" s="27" t="inlineStr">
        <is>
          <t>#</t>
        </is>
      </c>
      <c r="F17" s="11" t="inlineStr">
        <is>
          <t>#</t>
        </is>
      </c>
      <c r="G17" s="11" t="inlineStr">
        <is>
          <t>#</t>
        </is>
      </c>
      <c r="H17" s="27" t="inlineStr">
        <is>
          <t>—</t>
        </is>
      </c>
      <c r="I17" s="11" t="inlineStr">
        <is>
          <t>—</t>
        </is>
      </c>
      <c r="J17" s="11" t="inlineStr">
        <is>
          <t>—</t>
        </is>
      </c>
    </row>
    <row r="18">
      <c r="A18" s="25" t="inlineStr">
        <is>
          <t>Iowa</t>
        </is>
      </c>
      <c r="B18" s="11" t="n">
        <v>1</v>
      </c>
      <c r="C18" s="11" t="inlineStr">
        <is>
          <t>#</t>
        </is>
      </c>
      <c r="D18" s="11" t="n">
        <v>1</v>
      </c>
      <c r="E18" s="27" t="n">
        <v>1</v>
      </c>
      <c r="F18" s="11" t="inlineStr">
        <is>
          <t>#</t>
        </is>
      </c>
      <c r="G18" s="11" t="inlineStr">
        <is>
          <t>#</t>
        </is>
      </c>
      <c r="H18" s="27" t="n">
        <v>1</v>
      </c>
      <c r="I18" s="11" t="inlineStr">
        <is>
          <t>#</t>
        </is>
      </c>
      <c r="J18" s="11" t="n">
        <v>1</v>
      </c>
    </row>
    <row r="19">
      <c r="A19" s="25" t="inlineStr">
        <is>
          <t>Kansas</t>
        </is>
      </c>
      <c r="B19" s="11" t="inlineStr">
        <is>
          <t>—</t>
        </is>
      </c>
      <c r="C19" s="11" t="inlineStr">
        <is>
          <t>—</t>
        </is>
      </c>
      <c r="D19" s="11" t="inlineStr">
        <is>
          <t>—</t>
        </is>
      </c>
      <c r="E19" s="27" t="inlineStr">
        <is>
          <t>—</t>
        </is>
      </c>
      <c r="F19" s="11" t="inlineStr">
        <is>
          <t>—</t>
        </is>
      </c>
      <c r="G19" s="11" t="inlineStr">
        <is>
          <t>—</t>
        </is>
      </c>
      <c r="H19" s="27" t="n">
        <v>1</v>
      </c>
      <c r="I19" s="11" t="n">
        <v>1</v>
      </c>
      <c r="J19" s="11" t="inlineStr">
        <is>
          <t>#</t>
        </is>
      </c>
    </row>
    <row r="20">
      <c r="A20" s="25" t="inlineStr">
        <is>
          <t>Kentucky</t>
        </is>
      </c>
      <c r="B20" s="11" t="inlineStr">
        <is>
          <t>#</t>
        </is>
      </c>
      <c r="C20" s="11" t="inlineStr">
        <is>
          <t>#</t>
        </is>
      </c>
      <c r="D20" s="11" t="inlineStr">
        <is>
          <t>#</t>
        </is>
      </c>
      <c r="E20" s="27" t="inlineStr">
        <is>
          <t>#</t>
        </is>
      </c>
      <c r="F20" s="11" t="inlineStr">
        <is>
          <t>#</t>
        </is>
      </c>
      <c r="G20" s="11" t="inlineStr">
        <is>
          <t>#</t>
        </is>
      </c>
      <c r="H20" s="27" t="inlineStr">
        <is>
          <t>#</t>
        </is>
      </c>
      <c r="I20" s="11" t="inlineStr">
        <is>
          <t>#</t>
        </is>
      </c>
      <c r="J20" s="11" t="inlineStr">
        <is>
          <t>#</t>
        </is>
      </c>
    </row>
    <row r="21">
      <c r="A21" s="25" t="inlineStr">
        <is>
          <t>Louisiana</t>
        </is>
      </c>
      <c r="B21" s="11" t="n">
        <v>1</v>
      </c>
      <c r="C21" s="11" t="inlineStr">
        <is>
          <t>#</t>
        </is>
      </c>
      <c r="D21" s="11" t="n">
        <v>1</v>
      </c>
      <c r="E21" s="27" t="n">
        <v>1</v>
      </c>
      <c r="F21" s="11" t="inlineStr">
        <is>
          <t>#</t>
        </is>
      </c>
      <c r="G21" s="11" t="n">
        <v>1</v>
      </c>
      <c r="H21" s="27" t="n">
        <v>1</v>
      </c>
      <c r="I21" s="11" t="n">
        <v>1</v>
      </c>
      <c r="J21" s="11" t="inlineStr">
        <is>
          <t>#</t>
        </is>
      </c>
    </row>
    <row r="22">
      <c r="A22" s="25" t="inlineStr">
        <is>
          <t>Maine</t>
        </is>
      </c>
      <c r="B22" s="11" t="inlineStr">
        <is>
          <t>#</t>
        </is>
      </c>
      <c r="C22" s="11" t="inlineStr">
        <is>
          <t>#</t>
        </is>
      </c>
      <c r="D22" s="11" t="inlineStr">
        <is>
          <t>#</t>
        </is>
      </c>
      <c r="E22" s="27" t="inlineStr">
        <is>
          <t>#</t>
        </is>
      </c>
      <c r="F22" s="11" t="inlineStr">
        <is>
          <t>#</t>
        </is>
      </c>
      <c r="G22" s="11" t="inlineStr">
        <is>
          <t>#</t>
        </is>
      </c>
      <c r="H22" s="27" t="n">
        <v>1</v>
      </c>
      <c r="I22" s="11" t="inlineStr">
        <is>
          <t>#</t>
        </is>
      </c>
      <c r="J22" s="11" t="n">
        <v>1</v>
      </c>
    </row>
    <row r="23">
      <c r="A23" s="25" t="inlineStr">
        <is>
          <t>Maryland</t>
        </is>
      </c>
      <c r="B23" s="11" t="n">
        <v>2</v>
      </c>
      <c r="C23" s="11" t="n">
        <v>1</v>
      </c>
      <c r="D23" s="11" t="n">
        <v>1</v>
      </c>
      <c r="E23" s="27" t="n">
        <v>1</v>
      </c>
      <c r="F23" s="11" t="n">
        <v>1</v>
      </c>
      <c r="G23" s="11" t="n">
        <v>1</v>
      </c>
      <c r="H23" s="27" t="n">
        <v>2</v>
      </c>
      <c r="I23" s="11" t="n">
        <v>1</v>
      </c>
      <c r="J23" s="11" t="n">
        <v>1</v>
      </c>
    </row>
    <row r="24">
      <c r="A24" s="25" t="inlineStr">
        <is>
          <t>Massachusetts</t>
        </is>
      </c>
      <c r="B24" s="11" t="n">
        <v>3</v>
      </c>
      <c r="C24" s="11" t="n">
        <v>2</v>
      </c>
      <c r="D24" s="11" t="n">
        <v>1</v>
      </c>
      <c r="E24" s="27" t="n">
        <v>4</v>
      </c>
      <c r="F24" s="11" t="n">
        <v>3</v>
      </c>
      <c r="G24" s="11" t="n">
        <v>1</v>
      </c>
      <c r="H24" s="27" t="n">
        <v>4</v>
      </c>
      <c r="I24" s="11" t="n">
        <v>2</v>
      </c>
      <c r="J24" s="11" t="n">
        <v>2</v>
      </c>
    </row>
    <row r="25">
      <c r="A25" s="25" t="inlineStr">
        <is>
          <t>Michigan</t>
        </is>
      </c>
      <c r="B25" s="11" t="n">
        <v>1</v>
      </c>
      <c r="C25" s="11" t="n">
        <v>1</v>
      </c>
      <c r="D25" s="11" t="inlineStr">
        <is>
          <t>#</t>
        </is>
      </c>
      <c r="E25" s="27" t="n">
        <v>1</v>
      </c>
      <c r="F25" s="11" t="inlineStr">
        <is>
          <t>#</t>
        </is>
      </c>
      <c r="G25" s="11" t="inlineStr">
        <is>
          <t>#</t>
        </is>
      </c>
      <c r="H25" s="27" t="n">
        <v>2</v>
      </c>
      <c r="I25" s="11" t="n">
        <v>1</v>
      </c>
      <c r="J25" s="11" t="n">
        <v>1</v>
      </c>
    </row>
    <row r="26">
      <c r="A26" s="25" t="inlineStr">
        <is>
          <t>Minnesota</t>
        </is>
      </c>
      <c r="B26" s="11" t="n">
        <v>2</v>
      </c>
      <c r="C26" s="11" t="n">
        <v>1</v>
      </c>
      <c r="D26" s="11" t="n">
        <v>2</v>
      </c>
      <c r="E26" s="27" t="n">
        <v>2</v>
      </c>
      <c r="F26" s="11" t="n">
        <v>1</v>
      </c>
      <c r="G26" s="11" t="n">
        <v>1</v>
      </c>
      <c r="H26" s="27" t="n">
        <v>4</v>
      </c>
      <c r="I26" s="11" t="n">
        <v>2</v>
      </c>
      <c r="J26" s="11" t="n">
        <v>3</v>
      </c>
    </row>
    <row r="27">
      <c r="A27" s="25" t="inlineStr">
        <is>
          <t>Mississippi</t>
        </is>
      </c>
      <c r="B27" s="11" t="inlineStr">
        <is>
          <t>#</t>
        </is>
      </c>
      <c r="C27" s="11" t="inlineStr">
        <is>
          <t>#</t>
        </is>
      </c>
      <c r="D27" s="11" t="inlineStr">
        <is>
          <t>#</t>
        </is>
      </c>
      <c r="E27" s="27" t="inlineStr">
        <is>
          <t>#</t>
        </is>
      </c>
      <c r="F27" s="11" t="inlineStr">
        <is>
          <t>#</t>
        </is>
      </c>
      <c r="G27" s="11" t="inlineStr">
        <is>
          <t>#</t>
        </is>
      </c>
      <c r="H27" s="27" t="inlineStr">
        <is>
          <t>#</t>
        </is>
      </c>
      <c r="I27" s="11" t="inlineStr">
        <is>
          <t>#</t>
        </is>
      </c>
      <c r="J27" s="11" t="inlineStr">
        <is>
          <t>#</t>
        </is>
      </c>
    </row>
    <row r="28">
      <c r="A28" s="25" t="inlineStr">
        <is>
          <t>Missouri</t>
        </is>
      </c>
      <c r="B28" s="11" t="inlineStr">
        <is>
          <t>#</t>
        </is>
      </c>
      <c r="C28" s="11" t="inlineStr">
        <is>
          <t>#</t>
        </is>
      </c>
      <c r="D28" s="11" t="inlineStr">
        <is>
          <t>#</t>
        </is>
      </c>
      <c r="E28" s="27" t="inlineStr">
        <is>
          <t>#</t>
        </is>
      </c>
      <c r="F28" s="11" t="inlineStr">
        <is>
          <t>#</t>
        </is>
      </c>
      <c r="G28" s="11" t="inlineStr">
        <is>
          <t>#</t>
        </is>
      </c>
      <c r="H28" s="27" t="n">
        <v>1</v>
      </c>
      <c r="I28" s="11" t="inlineStr">
        <is>
          <t>#</t>
        </is>
      </c>
      <c r="J28" s="11" t="n">
        <v>1</v>
      </c>
    </row>
    <row r="29">
      <c r="A29" s="25" t="inlineStr">
        <is>
          <t>Montana</t>
        </is>
      </c>
      <c r="B29" s="11" t="inlineStr">
        <is>
          <t>—</t>
        </is>
      </c>
      <c r="C29" s="11" t="inlineStr">
        <is>
          <t>—</t>
        </is>
      </c>
      <c r="D29" s="11" t="inlineStr">
        <is>
          <t>—</t>
        </is>
      </c>
      <c r="E29" s="27" t="n">
        <v>1</v>
      </c>
      <c r="F29" s="11" t="inlineStr">
        <is>
          <t>#</t>
        </is>
      </c>
      <c r="G29" s="11" t="n">
        <v>1</v>
      </c>
      <c r="H29" s="27" t="n">
        <v>1</v>
      </c>
      <c r="I29" s="11" t="inlineStr">
        <is>
          <t>#</t>
        </is>
      </c>
      <c r="J29" s="11" t="n">
        <v>1</v>
      </c>
    </row>
    <row r="30">
      <c r="A30" s="25" t="inlineStr">
        <is>
          <t>Nebraska</t>
        </is>
      </c>
      <c r="B30" s="11" t="n">
        <v>1</v>
      </c>
      <c r="C30" s="11" t="n">
        <v>1</v>
      </c>
      <c r="D30" s="11" t="inlineStr">
        <is>
          <t>#</t>
        </is>
      </c>
      <c r="E30" s="27" t="n">
        <v>1</v>
      </c>
      <c r="F30" s="11" t="n">
        <v>1</v>
      </c>
      <c r="G30" s="11" t="n">
        <v>1</v>
      </c>
      <c r="H30" s="27" t="inlineStr">
        <is>
          <t>—</t>
        </is>
      </c>
      <c r="I30" s="11" t="inlineStr">
        <is>
          <t>—</t>
        </is>
      </c>
      <c r="J30" s="11" t="inlineStr">
        <is>
          <t>—</t>
        </is>
      </c>
    </row>
    <row r="31">
      <c r="A31" s="25" t="inlineStr">
        <is>
          <t>Nevada</t>
        </is>
      </c>
      <c r="B31" s="11" t="inlineStr">
        <is>
          <t>—</t>
        </is>
      </c>
      <c r="C31" s="11" t="inlineStr">
        <is>
          <t>—</t>
        </is>
      </c>
      <c r="D31" s="11" t="inlineStr">
        <is>
          <t>—</t>
        </is>
      </c>
      <c r="E31" s="27" t="inlineStr">
        <is>
          <t>—</t>
        </is>
      </c>
      <c r="F31" s="11" t="inlineStr">
        <is>
          <t>—</t>
        </is>
      </c>
      <c r="G31" s="11" t="inlineStr">
        <is>
          <t>—</t>
        </is>
      </c>
      <c r="H31" s="27" t="n">
        <v>10</v>
      </c>
      <c r="I31" s="11" t="n">
        <v>7</v>
      </c>
      <c r="J31" s="11" t="n">
        <v>4</v>
      </c>
    </row>
    <row r="32">
      <c r="A32" s="25" t="inlineStr">
        <is>
          <t>New Hampshire</t>
        </is>
      </c>
      <c r="B32" s="11" t="inlineStr">
        <is>
          <t>#</t>
        </is>
      </c>
      <c r="C32" s="11" t="inlineStr">
        <is>
          <t>#</t>
        </is>
      </c>
      <c r="D32" s="11" t="inlineStr">
        <is>
          <t>#</t>
        </is>
      </c>
      <c r="E32" s="27" t="inlineStr">
        <is>
          <t>#</t>
        </is>
      </c>
      <c r="F32" s="11" t="inlineStr">
        <is>
          <t>#</t>
        </is>
      </c>
      <c r="G32" s="11" t="inlineStr">
        <is>
          <t>#</t>
        </is>
      </c>
      <c r="H32" s="27" t="inlineStr">
        <is>
          <t>#</t>
        </is>
      </c>
      <c r="I32" s="11" t="inlineStr">
        <is>
          <t>#</t>
        </is>
      </c>
      <c r="J32" s="11" t="inlineStr">
        <is>
          <t>#</t>
        </is>
      </c>
    </row>
    <row r="33">
      <c r="A33" s="25" t="inlineStr">
        <is>
          <t>New Jersey</t>
        </is>
      </c>
      <c r="B33" s="11" t="n">
        <v>4</v>
      </c>
      <c r="C33" s="11" t="n">
        <v>2</v>
      </c>
      <c r="D33" s="11" t="n">
        <v>1</v>
      </c>
      <c r="E33" s="27" t="n">
        <v>3</v>
      </c>
      <c r="F33" s="11" t="n">
        <v>2</v>
      </c>
      <c r="G33" s="11" t="n">
        <v>1</v>
      </c>
      <c r="H33" s="27" t="inlineStr">
        <is>
          <t>—</t>
        </is>
      </c>
      <c r="I33" s="11" t="inlineStr">
        <is>
          <t>—</t>
        </is>
      </c>
      <c r="J33" s="11" t="inlineStr">
        <is>
          <t>—</t>
        </is>
      </c>
    </row>
    <row r="34">
      <c r="A34" s="25" t="inlineStr">
        <is>
          <t>New Mexico</t>
        </is>
      </c>
      <c r="B34" s="11" t="n">
        <v>4</v>
      </c>
      <c r="C34" s="11" t="n">
        <v>2</v>
      </c>
      <c r="D34" s="11" t="n">
        <v>2</v>
      </c>
      <c r="E34" s="27" t="n">
        <v>4</v>
      </c>
      <c r="F34" s="11" t="n">
        <v>2</v>
      </c>
      <c r="G34" s="11" t="n">
        <v>2</v>
      </c>
      <c r="H34" s="27" t="n">
        <v>16</v>
      </c>
      <c r="I34" s="11" t="n">
        <v>4</v>
      </c>
      <c r="J34" s="11" t="n">
        <v>12</v>
      </c>
    </row>
    <row r="35">
      <c r="A35" s="25" t="inlineStr">
        <is>
          <t>New York</t>
        </is>
      </c>
      <c r="B35" s="11" t="n">
        <v>5</v>
      </c>
      <c r="C35" s="11" t="n">
        <v>2</v>
      </c>
      <c r="D35" s="11" t="n">
        <v>3</v>
      </c>
      <c r="E35" s="27" t="n">
        <v>6</v>
      </c>
      <c r="F35" s="11" t="n">
        <v>3</v>
      </c>
      <c r="G35" s="11" t="n">
        <v>3</v>
      </c>
      <c r="H35" s="27" t="n">
        <v>5</v>
      </c>
      <c r="I35" s="11" t="n">
        <v>2</v>
      </c>
      <c r="J35" s="11" t="n">
        <v>3</v>
      </c>
    </row>
    <row r="36">
      <c r="A36" s="25" t="inlineStr">
        <is>
          <t>North Carolina</t>
        </is>
      </c>
      <c r="B36" s="11" t="n">
        <v>1</v>
      </c>
      <c r="C36" s="11" t="n">
        <v>1</v>
      </c>
      <c r="D36" s="11" t="inlineStr">
        <is>
          <t>#</t>
        </is>
      </c>
      <c r="E36" s="27" t="n">
        <v>1</v>
      </c>
      <c r="F36" s="11" t="n">
        <v>1</v>
      </c>
      <c r="G36" s="11" t="inlineStr">
        <is>
          <t>#</t>
        </is>
      </c>
      <c r="H36" s="27" t="n">
        <v>2</v>
      </c>
      <c r="I36" s="11" t="n">
        <v>1</v>
      </c>
      <c r="J36" s="11" t="n">
        <v>1</v>
      </c>
    </row>
    <row r="37">
      <c r="A37" s="25" t="inlineStr">
        <is>
          <t>North Dakota</t>
        </is>
      </c>
      <c r="B37" s="11" t="inlineStr">
        <is>
          <t>#</t>
        </is>
      </c>
      <c r="C37" s="11" t="inlineStr">
        <is>
          <t>#</t>
        </is>
      </c>
      <c r="D37" s="11" t="inlineStr">
        <is>
          <t>#</t>
        </is>
      </c>
      <c r="E37" s="27" t="n">
        <v>1</v>
      </c>
      <c r="F37" s="11" t="inlineStr">
        <is>
          <t>#</t>
        </is>
      </c>
      <c r="G37" s="11" t="inlineStr">
        <is>
          <t>#</t>
        </is>
      </c>
      <c r="H37" s="27" t="inlineStr">
        <is>
          <t>—</t>
        </is>
      </c>
      <c r="I37" s="11" t="inlineStr">
        <is>
          <t>—</t>
        </is>
      </c>
      <c r="J37" s="11" t="inlineStr">
        <is>
          <t>—</t>
        </is>
      </c>
    </row>
    <row r="38">
      <c r="A38" s="25" t="inlineStr">
        <is>
          <t>Ohio</t>
        </is>
      </c>
      <c r="B38" s="11" t="n">
        <v>1</v>
      </c>
      <c r="C38" s="11" t="n">
        <v>1</v>
      </c>
      <c r="D38" s="11" t="inlineStr">
        <is>
          <t>#</t>
        </is>
      </c>
      <c r="E38" s="27" t="inlineStr">
        <is>
          <t>—</t>
        </is>
      </c>
      <c r="F38" s="11" t="inlineStr">
        <is>
          <t>—</t>
        </is>
      </c>
      <c r="G38" s="11" t="inlineStr">
        <is>
          <t>—</t>
        </is>
      </c>
      <c r="H38" s="27" t="inlineStr">
        <is>
          <t>—</t>
        </is>
      </c>
      <c r="I38" s="11" t="inlineStr">
        <is>
          <t>—</t>
        </is>
      </c>
      <c r="J38" s="11" t="inlineStr">
        <is>
          <t>—</t>
        </is>
      </c>
    </row>
    <row r="39">
      <c r="A39" s="25" t="inlineStr">
        <is>
          <t>Oklahoma</t>
        </is>
      </c>
      <c r="B39" s="11" t="n">
        <v>2</v>
      </c>
      <c r="C39" s="11" t="n">
        <v>1</v>
      </c>
      <c r="D39" s="11" t="n">
        <v>1</v>
      </c>
      <c r="E39" s="27" t="inlineStr">
        <is>
          <t>—</t>
        </is>
      </c>
      <c r="F39" s="11" t="inlineStr">
        <is>
          <t>—</t>
        </is>
      </c>
      <c r="G39" s="11" t="inlineStr">
        <is>
          <t>—</t>
        </is>
      </c>
      <c r="H39" s="27" t="n">
        <v>3</v>
      </c>
      <c r="I39" s="11" t="n">
        <v>1</v>
      </c>
      <c r="J39" s="11" t="n">
        <v>2</v>
      </c>
    </row>
    <row r="40">
      <c r="A40" s="25" t="inlineStr">
        <is>
          <t>Oregon</t>
        </is>
      </c>
      <c r="B40" s="11" t="inlineStr">
        <is>
          <t>—</t>
        </is>
      </c>
      <c r="C40" s="11" t="inlineStr">
        <is>
          <t>—</t>
        </is>
      </c>
      <c r="D40" s="11" t="inlineStr">
        <is>
          <t>—</t>
        </is>
      </c>
      <c r="E40" s="27" t="inlineStr">
        <is>
          <t>—</t>
        </is>
      </c>
      <c r="F40" s="11" t="inlineStr">
        <is>
          <t>—</t>
        </is>
      </c>
      <c r="G40" s="11" t="inlineStr">
        <is>
          <t>—</t>
        </is>
      </c>
      <c r="H40" s="27" t="n">
        <v>7</v>
      </c>
      <c r="I40" s="11" t="n">
        <v>2</v>
      </c>
      <c r="J40" s="11" t="n">
        <v>5</v>
      </c>
    </row>
    <row r="41">
      <c r="A41" s="25" t="inlineStr">
        <is>
          <t>Pennsylvania</t>
        </is>
      </c>
      <c r="B41" s="11" t="n">
        <v>1</v>
      </c>
      <c r="C41" s="11" t="n">
        <v>1</v>
      </c>
      <c r="D41" s="11" t="n">
        <v>1</v>
      </c>
      <c r="E41" s="27" t="n">
        <v>1</v>
      </c>
      <c r="F41" s="11" t="n">
        <v>1</v>
      </c>
      <c r="G41" s="11" t="n">
        <v>1</v>
      </c>
      <c r="H41" s="27" t="inlineStr">
        <is>
          <t>—</t>
        </is>
      </c>
      <c r="I41" s="11" t="inlineStr">
        <is>
          <t>—</t>
        </is>
      </c>
      <c r="J41" s="11" t="inlineStr">
        <is>
          <t>—</t>
        </is>
      </c>
    </row>
    <row r="42">
      <c r="A42" s="25" t="inlineStr">
        <is>
          <t>Rhode Island</t>
        </is>
      </c>
      <c r="B42" s="11" t="n">
        <v>6</v>
      </c>
      <c r="C42" s="11" t="n">
        <v>4</v>
      </c>
      <c r="D42" s="11" t="n">
        <v>3</v>
      </c>
      <c r="E42" s="27" t="n">
        <v>3</v>
      </c>
      <c r="F42" s="11" t="n">
        <v>1</v>
      </c>
      <c r="G42" s="11" t="n">
        <v>2</v>
      </c>
      <c r="H42" s="27" t="n">
        <v>6</v>
      </c>
      <c r="I42" s="11" t="n">
        <v>2</v>
      </c>
      <c r="J42" s="11" t="n">
        <v>4</v>
      </c>
    </row>
    <row r="43">
      <c r="A43" s="25" t="inlineStr">
        <is>
          <t>South Carolina</t>
        </is>
      </c>
      <c r="B43" s="11" t="inlineStr">
        <is>
          <t>#</t>
        </is>
      </c>
      <c r="C43" s="11" t="inlineStr">
        <is>
          <t>#</t>
        </is>
      </c>
      <c r="D43" s="11" t="inlineStr">
        <is>
          <t>#</t>
        </is>
      </c>
      <c r="E43" s="27" t="inlineStr">
        <is>
          <t>#</t>
        </is>
      </c>
      <c r="F43" s="11" t="inlineStr">
        <is>
          <t>#</t>
        </is>
      </c>
      <c r="G43" s="11" t="inlineStr">
        <is>
          <t>#</t>
        </is>
      </c>
      <c r="H43" s="27" t="n">
        <v>1</v>
      </c>
      <c r="I43" s="11" t="inlineStr">
        <is>
          <t>#</t>
        </is>
      </c>
      <c r="J43" s="11" t="inlineStr">
        <is>
          <t>#</t>
        </is>
      </c>
    </row>
    <row r="44">
      <c r="A44" s="25" t="inlineStr">
        <is>
          <t>Tennessee</t>
        </is>
      </c>
      <c r="B44" s="11" t="inlineStr">
        <is>
          <t>#</t>
        </is>
      </c>
      <c r="C44" s="11" t="inlineStr">
        <is>
          <t>#</t>
        </is>
      </c>
      <c r="D44" s="11" t="inlineStr">
        <is>
          <t>#</t>
        </is>
      </c>
      <c r="E44" s="27" t="inlineStr">
        <is>
          <t>#</t>
        </is>
      </c>
      <c r="F44" s="11" t="inlineStr">
        <is>
          <t>#</t>
        </is>
      </c>
      <c r="G44" s="11" t="inlineStr">
        <is>
          <t>#</t>
        </is>
      </c>
      <c r="H44" s="27" t="n">
        <v>1</v>
      </c>
      <c r="I44" s="11" t="inlineStr">
        <is>
          <t>#</t>
        </is>
      </c>
      <c r="J44" s="11" t="inlineStr">
        <is>
          <t>#</t>
        </is>
      </c>
    </row>
    <row r="45">
      <c r="A45" s="25" t="inlineStr">
        <is>
          <t>Texas</t>
        </is>
      </c>
      <c r="B45" s="11" t="n">
        <v>9</v>
      </c>
      <c r="C45" s="11" t="n">
        <v>3</v>
      </c>
      <c r="D45" s="11" t="n">
        <v>5</v>
      </c>
      <c r="E45" s="27" t="n">
        <v>13</v>
      </c>
      <c r="F45" s="11" t="n">
        <v>5</v>
      </c>
      <c r="G45" s="11" t="n">
        <v>8</v>
      </c>
      <c r="H45" s="27" t="n">
        <v>13</v>
      </c>
      <c r="I45" s="11" t="n">
        <v>7</v>
      </c>
      <c r="J45" s="11" t="n">
        <v>6</v>
      </c>
    </row>
    <row r="46">
      <c r="A46" s="25" t="inlineStr">
        <is>
          <t>Utah</t>
        </is>
      </c>
      <c r="B46" s="11" t="n">
        <v>1</v>
      </c>
      <c r="C46" s="11" t="n">
        <v>1</v>
      </c>
      <c r="D46" s="11" t="inlineStr">
        <is>
          <t>#</t>
        </is>
      </c>
      <c r="E46" s="27" t="n">
        <v>2</v>
      </c>
      <c r="F46" s="11" t="n">
        <v>1</v>
      </c>
      <c r="G46" s="11" t="n">
        <v>1</v>
      </c>
      <c r="H46" s="27" t="n">
        <v>5</v>
      </c>
      <c r="I46" s="11" t="n">
        <v>2</v>
      </c>
      <c r="J46" s="11" t="n">
        <v>3</v>
      </c>
    </row>
    <row r="47">
      <c r="A47" s="25" t="inlineStr">
        <is>
          <t>Virginia</t>
        </is>
      </c>
      <c r="B47" s="11" t="n">
        <v>1</v>
      </c>
      <c r="C47" s="11" t="n">
        <v>1</v>
      </c>
      <c r="D47" s="11" t="n">
        <v>1</v>
      </c>
      <c r="E47" s="27" t="n">
        <v>2</v>
      </c>
      <c r="F47" s="11" t="n">
        <v>1</v>
      </c>
      <c r="G47" s="11" t="n">
        <v>1</v>
      </c>
      <c r="H47" s="27" t="n">
        <v>4</v>
      </c>
      <c r="I47" s="11" t="n">
        <v>1</v>
      </c>
      <c r="J47" s="11" t="n">
        <v>2</v>
      </c>
    </row>
    <row r="48">
      <c r="A48" s="25" t="inlineStr">
        <is>
          <t>Washington</t>
        </is>
      </c>
      <c r="B48" s="11" t="inlineStr">
        <is>
          <t>—</t>
        </is>
      </c>
      <c r="C48" s="11" t="inlineStr">
        <is>
          <t>—</t>
        </is>
      </c>
      <c r="D48" s="11" t="inlineStr">
        <is>
          <t>—</t>
        </is>
      </c>
      <c r="E48" s="27" t="n">
        <v>4</v>
      </c>
      <c r="F48" s="11" t="n">
        <v>1</v>
      </c>
      <c r="G48" s="11" t="n">
        <v>2</v>
      </c>
      <c r="H48" s="27" t="n">
        <v>4</v>
      </c>
      <c r="I48" s="11" t="n">
        <v>1</v>
      </c>
      <c r="J48" s="11" t="n">
        <v>3</v>
      </c>
    </row>
    <row r="49">
      <c r="A49" s="25" t="inlineStr">
        <is>
          <t>West Virginia</t>
        </is>
      </c>
      <c r="B49" s="11" t="inlineStr">
        <is>
          <t>#</t>
        </is>
      </c>
      <c r="C49" s="11" t="inlineStr">
        <is>
          <t>#</t>
        </is>
      </c>
      <c r="D49" s="11" t="inlineStr">
        <is>
          <t>#</t>
        </is>
      </c>
      <c r="E49" s="27" t="inlineStr">
        <is>
          <t>#</t>
        </is>
      </c>
      <c r="F49" s="11" t="inlineStr">
        <is>
          <t>#</t>
        </is>
      </c>
      <c r="G49" s="11" t="inlineStr">
        <is>
          <t>#</t>
        </is>
      </c>
      <c r="H49" s="27" t="inlineStr">
        <is>
          <t>#</t>
        </is>
      </c>
      <c r="I49" s="11" t="inlineStr">
        <is>
          <t>#</t>
        </is>
      </c>
      <c r="J49" s="11" t="inlineStr">
        <is>
          <t>#</t>
        </is>
      </c>
    </row>
    <row r="50">
      <c r="A50" s="25" t="inlineStr">
        <is>
          <t>Wisconsin</t>
        </is>
      </c>
      <c r="B50" s="11" t="n">
        <v>2</v>
      </c>
      <c r="C50" s="11" t="n">
        <v>1</v>
      </c>
      <c r="D50" s="11" t="n">
        <v>1</v>
      </c>
      <c r="E50" s="27" t="n">
        <v>2</v>
      </c>
      <c r="F50" s="11" t="n">
        <v>1</v>
      </c>
      <c r="G50" s="11" t="n">
        <v>2</v>
      </c>
      <c r="H50" s="27" t="n">
        <v>3</v>
      </c>
      <c r="I50" s="11" t="n">
        <v>2</v>
      </c>
      <c r="J50" s="11" t="n">
        <v>1</v>
      </c>
    </row>
    <row r="51">
      <c r="A51" s="25" t="inlineStr">
        <is>
          <t>Wyoming</t>
        </is>
      </c>
      <c r="B51" s="11" t="n">
        <v>1</v>
      </c>
      <c r="C51" s="11" t="inlineStr">
        <is>
          <t>#</t>
        </is>
      </c>
      <c r="D51" s="11" t="n">
        <v>1</v>
      </c>
      <c r="E51" s="27" t="n">
        <v>1</v>
      </c>
      <c r="F51" s="11" t="inlineStr">
        <is>
          <t>#</t>
        </is>
      </c>
      <c r="G51" s="11" t="inlineStr">
        <is>
          <t>#</t>
        </is>
      </c>
      <c r="H51" s="27" t="n">
        <v>1</v>
      </c>
      <c r="I51" s="11" t="inlineStr">
        <is>
          <t>#</t>
        </is>
      </c>
      <c r="J51" s="11" t="n">
        <v>1</v>
      </c>
    </row>
    <row r="52">
      <c r="A52" s="12" t="inlineStr">
        <is>
          <t>Other jurisdictions</t>
        </is>
      </c>
      <c r="B52" s="13" t="n"/>
      <c r="C52" s="13" t="n"/>
      <c r="D52" s="13" t="n"/>
      <c r="E52" s="13" t="n"/>
      <c r="F52" s="13" t="n"/>
      <c r="G52" s="13" t="n"/>
      <c r="H52" s="13" t="n"/>
      <c r="I52" s="13" t="n"/>
      <c r="J52" s="13" t="n"/>
    </row>
    <row r="53">
      <c r="A53" s="26" t="inlineStr">
        <is>
          <t>District of Columbia</t>
        </is>
      </c>
      <c r="B53" s="11" t="n">
        <v>4</v>
      </c>
      <c r="C53" s="11" t="n">
        <v>3</v>
      </c>
      <c r="D53" s="11" t="n">
        <v>1</v>
      </c>
      <c r="E53" s="27" t="n">
        <v>6</v>
      </c>
      <c r="F53" s="11" t="n">
        <v>4</v>
      </c>
      <c r="G53" s="11" t="n">
        <v>2</v>
      </c>
      <c r="H53" s="27" t="n">
        <v>7</v>
      </c>
      <c r="I53" s="11" t="n">
        <v>2</v>
      </c>
      <c r="J53" s="11" t="n">
        <v>4</v>
      </c>
    </row>
    <row r="54">
      <c r="A54" s="28" t="inlineStr">
        <is>
          <t>DoDEA¹</t>
        </is>
      </c>
      <c r="B54" s="15" t="inlineStr">
        <is>
          <t>—</t>
        </is>
      </c>
      <c r="C54" s="15" t="inlineStr">
        <is>
          <t>—</t>
        </is>
      </c>
      <c r="D54" s="15" t="inlineStr">
        <is>
          <t>—</t>
        </is>
      </c>
      <c r="E54" s="32" t="inlineStr">
        <is>
          <t>—</t>
        </is>
      </c>
      <c r="F54" s="15" t="inlineStr">
        <is>
          <t>—</t>
        </is>
      </c>
      <c r="G54" s="15" t="inlineStr">
        <is>
          <t>—</t>
        </is>
      </c>
      <c r="H54" s="32" t="n">
        <v>1</v>
      </c>
      <c r="I54" s="15" t="n">
        <v>1</v>
      </c>
      <c r="J54" s="15" t="n">
        <v>1</v>
      </c>
    </row>
    <row r="55">
      <c r="A55" s="16" t="inlineStr">
        <is>
          <t>— Not available.</t>
        </is>
      </c>
    </row>
    <row r="56">
      <c r="A56" s="16" t="inlineStr">
        <is>
          <t># Rounds to zero.</t>
        </is>
      </c>
    </row>
    <row r="57">
      <c r="A57" s="16" t="inlineStr">
        <is>
          <t>¹ Department of Defense Education Activity (overseas and domestic schools).</t>
        </is>
      </c>
    </row>
    <row r="58">
      <c r="A58" s="16" t="inlineStr">
        <is>
          <t>NOTE: Beginning with the 2017 assessment, NAEP reading results are from a digitally based assessment; prior to 2017, results were from a paper-and-pencil based assessment. Alaska, South Dakota, and Vermont did not participate in NAEP reading assessments from 1992 to 1998. Detail may not sum to totals because of rounding.</t>
        </is>
      </c>
    </row>
    <row r="59">
      <c r="A59" s="16" t="inlineStr">
        <is>
          <t>SOURCE: U.S. Department of Education, Institute of Education Sciences, National Center for Education Statistics, National Assessment of Educational Progress (NAEP), 1992, 1994, and 1998 Reading Assessments.</t>
        </is>
      </c>
    </row>
  </sheetData>
  <mergeCells count="5">
    <mergeCell ref="A2:A3"/>
    <mergeCell ref="B2:D2"/>
    <mergeCell ref="E2:G2"/>
    <mergeCell ref="H2:J2"/>
    <mergeCell ref="A52:J52"/>
  </mergeCells>
  <pageMargins left="0.75" right="0.75" top="1" bottom="1" header="0.5" footer="0.5"/>
</worksheet>
</file>

<file path=xl/worksheets/sheet47.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7</v>
      </c>
      <c r="C4" s="11" t="n">
        <v>3</v>
      </c>
      <c r="D4" s="11" t="n">
        <v>4</v>
      </c>
      <c r="E4" s="11" t="n">
        <v>4</v>
      </c>
      <c r="F4" s="11" t="n">
        <v>1</v>
      </c>
      <c r="G4" s="27" t="n">
        <v>9</v>
      </c>
      <c r="H4" s="11" t="n">
        <v>2</v>
      </c>
      <c r="I4" s="11" t="n">
        <v>7</v>
      </c>
      <c r="J4" s="11" t="n">
        <v>6</v>
      </c>
      <c r="K4" s="11" t="n">
        <v>1</v>
      </c>
    </row>
    <row r="5">
      <c r="A5" s="25" t="inlineStr">
        <is>
          <t>Alabama</t>
        </is>
      </c>
      <c r="B5" s="11" t="inlineStr">
        <is>
          <t>#</t>
        </is>
      </c>
      <c r="C5" s="11" t="inlineStr">
        <is>
          <t>#</t>
        </is>
      </c>
      <c r="D5" s="11" t="inlineStr">
        <is>
          <t>#</t>
        </is>
      </c>
      <c r="E5" s="11" t="inlineStr">
        <is>
          <t>#</t>
        </is>
      </c>
      <c r="F5" s="11" t="inlineStr">
        <is>
          <t>#</t>
        </is>
      </c>
      <c r="G5" s="27" t="n">
        <v>1</v>
      </c>
      <c r="H5" s="11" t="inlineStr">
        <is>
          <t>#</t>
        </is>
      </c>
      <c r="I5" s="11" t="n">
        <v>1</v>
      </c>
      <c r="J5" s="11" t="n">
        <v>1</v>
      </c>
      <c r="K5" s="11" t="inlineStr">
        <is>
          <t>#</t>
        </is>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14</v>
      </c>
      <c r="C7" s="11" t="n">
        <v>6</v>
      </c>
      <c r="D7" s="11" t="n">
        <v>7</v>
      </c>
      <c r="E7" s="11" t="n">
        <v>6</v>
      </c>
      <c r="F7" s="11" t="n">
        <v>1</v>
      </c>
      <c r="G7" s="27" t="n">
        <v>21</v>
      </c>
      <c r="H7" s="11" t="n">
        <v>5</v>
      </c>
      <c r="I7" s="11" t="n">
        <v>16</v>
      </c>
      <c r="J7" s="11" t="n">
        <v>15</v>
      </c>
      <c r="K7" s="11" t="n">
        <v>1</v>
      </c>
    </row>
    <row r="8">
      <c r="A8" s="25" t="inlineStr">
        <is>
          <t>Arkansas</t>
        </is>
      </c>
      <c r="B8" s="11" t="n">
        <v>1</v>
      </c>
      <c r="C8" s="11" t="n">
        <v>1</v>
      </c>
      <c r="D8" s="11" t="n">
        <v>1</v>
      </c>
      <c r="E8" s="11" t="n">
        <v>1</v>
      </c>
      <c r="F8" s="11" t="inlineStr">
        <is>
          <t>#</t>
        </is>
      </c>
      <c r="G8" s="27" t="n">
        <v>3</v>
      </c>
      <c r="H8" s="11" t="n">
        <v>1</v>
      </c>
      <c r="I8" s="11" t="n">
        <v>3</v>
      </c>
      <c r="J8" s="11" t="n">
        <v>3</v>
      </c>
      <c r="K8" s="11" t="inlineStr">
        <is>
          <t>#</t>
        </is>
      </c>
    </row>
    <row r="9">
      <c r="A9" s="25" t="inlineStr">
        <is>
          <t>California</t>
        </is>
      </c>
      <c r="B9" s="11" t="n">
        <v>26</v>
      </c>
      <c r="C9" s="11" t="n">
        <v>12</v>
      </c>
      <c r="D9" s="11" t="n">
        <v>14</v>
      </c>
      <c r="E9" s="11" t="n">
        <v>13</v>
      </c>
      <c r="F9" s="11" t="n">
        <v>1</v>
      </c>
      <c r="G9" s="27" t="n">
        <v>29</v>
      </c>
      <c r="H9" s="11" t="n">
        <v>3</v>
      </c>
      <c r="I9" s="11" t="n">
        <v>26</v>
      </c>
      <c r="J9" s="11" t="n">
        <v>26</v>
      </c>
      <c r="K9" s="11" t="inlineStr">
        <is>
          <t>#</t>
        </is>
      </c>
    </row>
    <row r="10">
      <c r="A10" s="25" t="inlineStr">
        <is>
          <t>Colorado</t>
        </is>
      </c>
      <c r="B10" s="11" t="n">
        <v>5</v>
      </c>
      <c r="C10" s="11" t="n">
        <v>3</v>
      </c>
      <c r="D10" s="11" t="n">
        <v>2</v>
      </c>
      <c r="E10" s="11" t="n">
        <v>2</v>
      </c>
      <c r="F10" s="11" t="inlineStr">
        <is>
          <t>#</t>
        </is>
      </c>
      <c r="G10" s="27" t="inlineStr">
        <is>
          <t>—</t>
        </is>
      </c>
      <c r="H10" s="11" t="inlineStr">
        <is>
          <t>—</t>
        </is>
      </c>
      <c r="I10" s="11" t="inlineStr">
        <is>
          <t>—</t>
        </is>
      </c>
      <c r="J10" s="11" t="inlineStr">
        <is>
          <t>—</t>
        </is>
      </c>
      <c r="K10" s="11" t="inlineStr">
        <is>
          <t>—</t>
        </is>
      </c>
    </row>
    <row r="11">
      <c r="A11" s="25" t="inlineStr">
        <is>
          <t>Connecticut</t>
        </is>
      </c>
      <c r="B11" s="11" t="n">
        <v>5</v>
      </c>
      <c r="C11" s="11" t="n">
        <v>4</v>
      </c>
      <c r="D11" s="11" t="n">
        <v>1</v>
      </c>
      <c r="E11" s="11" t="n">
        <v>1</v>
      </c>
      <c r="F11" s="11" t="inlineStr">
        <is>
          <t>#</t>
        </is>
      </c>
      <c r="G11" s="27" t="n">
        <v>4</v>
      </c>
      <c r="H11" s="11" t="n">
        <v>2</v>
      </c>
      <c r="I11" s="11" t="n">
        <v>2</v>
      </c>
      <c r="J11" s="11" t="n">
        <v>2</v>
      </c>
      <c r="K11" s="11" t="inlineStr">
        <is>
          <t>#</t>
        </is>
      </c>
    </row>
    <row r="12">
      <c r="A12" s="25" t="inlineStr">
        <is>
          <t>Delaware</t>
        </is>
      </c>
      <c r="B12" s="11" t="n">
        <v>3</v>
      </c>
      <c r="C12" s="11" t="inlineStr">
        <is>
          <t>#</t>
        </is>
      </c>
      <c r="D12" s="11" t="n">
        <v>2</v>
      </c>
      <c r="E12" s="11" t="n">
        <v>2</v>
      </c>
      <c r="F12" s="11" t="inlineStr">
        <is>
          <t>#</t>
        </is>
      </c>
      <c r="G12" s="27" t="n">
        <v>3</v>
      </c>
      <c r="H12" s="11" t="n">
        <v>2</v>
      </c>
      <c r="I12" s="11" t="n">
        <v>1</v>
      </c>
      <c r="J12" s="11" t="n">
        <v>1</v>
      </c>
      <c r="K12" s="11" t="inlineStr">
        <is>
          <t>#</t>
        </is>
      </c>
    </row>
    <row r="13">
      <c r="A13" s="25" t="inlineStr">
        <is>
          <t>Florida</t>
        </is>
      </c>
      <c r="B13" s="11" t="n">
        <v>5</v>
      </c>
      <c r="C13" s="11" t="n">
        <v>1</v>
      </c>
      <c r="D13" s="11" t="n">
        <v>3</v>
      </c>
      <c r="E13" s="11" t="n">
        <v>3</v>
      </c>
      <c r="F13" s="11" t="inlineStr">
        <is>
          <t>#</t>
        </is>
      </c>
      <c r="G13" s="27" t="n">
        <v>10</v>
      </c>
      <c r="H13" s="11" t="n">
        <v>3</v>
      </c>
      <c r="I13" s="11" t="n">
        <v>7</v>
      </c>
      <c r="J13" s="11" t="n">
        <v>5</v>
      </c>
      <c r="K13" s="11" t="n">
        <v>2</v>
      </c>
    </row>
    <row r="14">
      <c r="A14" s="25" t="inlineStr">
        <is>
          <t>Georgia</t>
        </is>
      </c>
      <c r="B14" s="11" t="n">
        <v>2</v>
      </c>
      <c r="C14" s="11" t="n">
        <v>1</v>
      </c>
      <c r="D14" s="11" t="inlineStr">
        <is>
          <t>#</t>
        </is>
      </c>
      <c r="E14" s="11" t="inlineStr">
        <is>
          <t>#</t>
        </is>
      </c>
      <c r="F14" s="11" t="inlineStr">
        <is>
          <t>#</t>
        </is>
      </c>
      <c r="G14" s="27" t="n">
        <v>4</v>
      </c>
      <c r="H14" s="11" t="n">
        <v>1</v>
      </c>
      <c r="I14" s="11" t="n">
        <v>2</v>
      </c>
      <c r="J14" s="11" t="n">
        <v>2</v>
      </c>
      <c r="K14" s="11" t="inlineStr">
        <is>
          <t>#</t>
        </is>
      </c>
    </row>
    <row r="15">
      <c r="A15" s="25" t="inlineStr">
        <is>
          <t>Hawaii</t>
        </is>
      </c>
      <c r="B15" s="11" t="n">
        <v>6</v>
      </c>
      <c r="C15" s="11" t="n">
        <v>2</v>
      </c>
      <c r="D15" s="11" t="n">
        <v>4</v>
      </c>
      <c r="E15" s="11" t="n">
        <v>4</v>
      </c>
      <c r="F15" s="11" t="inlineStr">
        <is>
          <t>#</t>
        </is>
      </c>
      <c r="G15" s="27" t="n">
        <v>8</v>
      </c>
      <c r="H15" s="11" t="n">
        <v>2</v>
      </c>
      <c r="I15" s="11" t="n">
        <v>6</v>
      </c>
      <c r="J15" s="11" t="n">
        <v>4</v>
      </c>
      <c r="K15" s="11" t="n">
        <v>1</v>
      </c>
    </row>
    <row r="16">
      <c r="A16" s="25" t="inlineStr">
        <is>
          <t>Idaho</t>
        </is>
      </c>
      <c r="B16" s="11" t="inlineStr">
        <is>
          <t>—</t>
        </is>
      </c>
      <c r="C16" s="11" t="inlineStr">
        <is>
          <t>—</t>
        </is>
      </c>
      <c r="D16" s="11" t="inlineStr">
        <is>
          <t>—</t>
        </is>
      </c>
      <c r="E16" s="11" t="inlineStr">
        <is>
          <t>—</t>
        </is>
      </c>
      <c r="F16" s="11" t="inlineStr">
        <is>
          <t>—</t>
        </is>
      </c>
      <c r="G16" s="27" t="n">
        <v>7</v>
      </c>
      <c r="H16" s="11" t="n">
        <v>1</v>
      </c>
      <c r="I16" s="11" t="n">
        <v>6</v>
      </c>
      <c r="J16" s="11" t="n">
        <v>5</v>
      </c>
      <c r="K16" s="11" t="inlineStr">
        <is>
          <t>#</t>
        </is>
      </c>
    </row>
    <row r="17">
      <c r="A17" s="25" t="inlineStr">
        <is>
          <t>Illinois</t>
        </is>
      </c>
      <c r="B17" s="11" t="n">
        <v>5</v>
      </c>
      <c r="C17" s="11" t="n">
        <v>3</v>
      </c>
      <c r="D17" s="11" t="n">
        <v>2</v>
      </c>
      <c r="E17" s="11" t="n">
        <v>2</v>
      </c>
      <c r="F17" s="11" t="inlineStr">
        <is>
          <t>#</t>
        </is>
      </c>
      <c r="G17" s="27" t="n">
        <v>9</v>
      </c>
      <c r="H17" s="11" t="n">
        <v>4</v>
      </c>
      <c r="I17" s="11" t="n">
        <v>5</v>
      </c>
      <c r="J17" s="11" t="n">
        <v>4</v>
      </c>
      <c r="K17" s="11" t="n">
        <v>1</v>
      </c>
    </row>
    <row r="18">
      <c r="A18" s="25" t="inlineStr">
        <is>
          <t>Indiana</t>
        </is>
      </c>
      <c r="B18" s="11" t="inlineStr">
        <is>
          <t>—</t>
        </is>
      </c>
      <c r="C18" s="11" t="inlineStr">
        <is>
          <t>—</t>
        </is>
      </c>
      <c r="D18" s="11" t="inlineStr">
        <is>
          <t>—</t>
        </is>
      </c>
      <c r="E18" s="11" t="inlineStr">
        <is>
          <t>—</t>
        </is>
      </c>
      <c r="F18" s="11" t="inlineStr">
        <is>
          <t>—</t>
        </is>
      </c>
      <c r="G18" s="27" t="n">
        <v>2</v>
      </c>
      <c r="H18" s="11" t="n">
        <v>1</v>
      </c>
      <c r="I18" s="11" t="n">
        <v>1</v>
      </c>
      <c r="J18" s="11" t="n">
        <v>1</v>
      </c>
      <c r="K18" s="11" t="inlineStr">
        <is>
          <t>#</t>
        </is>
      </c>
    </row>
    <row r="19">
      <c r="A19" s="25" t="inlineStr">
        <is>
          <t>Iowa</t>
        </is>
      </c>
      <c r="B19" s="11" t="n">
        <v>1</v>
      </c>
      <c r="C19" s="11" t="n">
        <v>1</v>
      </c>
      <c r="D19" s="11" t="n">
        <v>1</v>
      </c>
      <c r="E19" s="11" t="n">
        <v>1</v>
      </c>
      <c r="F19" s="11" t="inlineStr">
        <is>
          <t>#</t>
        </is>
      </c>
      <c r="G19" s="27" t="n">
        <v>2</v>
      </c>
      <c r="H19" s="11" t="n">
        <v>1</v>
      </c>
      <c r="I19" s="11" t="n">
        <v>1</v>
      </c>
      <c r="J19" s="11" t="n">
        <v>1</v>
      </c>
      <c r="K19" s="11" t="inlineStr">
        <is>
          <t>#</t>
        </is>
      </c>
    </row>
    <row r="20">
      <c r="A20" s="25" t="inlineStr">
        <is>
          <t>Kansas</t>
        </is>
      </c>
      <c r="B20" s="11" t="n">
        <v>3</v>
      </c>
      <c r="C20" s="11" t="n">
        <v>1</v>
      </c>
      <c r="D20" s="11" t="n">
        <v>2</v>
      </c>
      <c r="E20" s="11" t="n">
        <v>2</v>
      </c>
      <c r="F20" s="11" t="inlineStr">
        <is>
          <t>#</t>
        </is>
      </c>
      <c r="G20" s="27" t="n">
        <v>7</v>
      </c>
      <c r="H20" s="11" t="n">
        <v>2</v>
      </c>
      <c r="I20" s="11" t="n">
        <v>6</v>
      </c>
      <c r="J20" s="11" t="n">
        <v>4</v>
      </c>
      <c r="K20" s="11" t="n">
        <v>2</v>
      </c>
    </row>
    <row r="21">
      <c r="A21" s="25" t="inlineStr">
        <is>
          <t>Kentucky</t>
        </is>
      </c>
      <c r="B21" s="11" t="n">
        <v>1</v>
      </c>
      <c r="C21" s="11" t="inlineStr">
        <is>
          <t>#</t>
        </is>
      </c>
      <c r="D21" s="11" t="inlineStr">
        <is>
          <t>#</t>
        </is>
      </c>
      <c r="E21" s="11" t="inlineStr">
        <is>
          <t>#</t>
        </is>
      </c>
      <c r="F21" s="11" t="inlineStr">
        <is>
          <t>#</t>
        </is>
      </c>
      <c r="G21" s="27" t="n">
        <v>1</v>
      </c>
      <c r="H21" s="11" t="inlineStr">
        <is>
          <t>#</t>
        </is>
      </c>
      <c r="I21" s="11" t="inlineStr">
        <is>
          <t>#</t>
        </is>
      </c>
      <c r="J21" s="11" t="inlineStr">
        <is>
          <t>#</t>
        </is>
      </c>
      <c r="K21" s="11" t="inlineStr">
        <is>
          <t>#</t>
        </is>
      </c>
    </row>
    <row r="22">
      <c r="A22" s="25" t="inlineStr">
        <is>
          <t>Louisiana</t>
        </is>
      </c>
      <c r="B22" s="11" t="n">
        <v>1</v>
      </c>
      <c r="C22" s="11" t="n">
        <v>1</v>
      </c>
      <c r="D22" s="11" t="n">
        <v>1</v>
      </c>
      <c r="E22" s="11" t="n">
        <v>1</v>
      </c>
      <c r="F22" s="11" t="inlineStr">
        <is>
          <t>#</t>
        </is>
      </c>
      <c r="G22" s="27" t="n">
        <v>1</v>
      </c>
      <c r="H22" s="11" t="n">
        <v>1</v>
      </c>
      <c r="I22" s="11" t="n">
        <v>1</v>
      </c>
      <c r="J22" s="11" t="inlineStr">
        <is>
          <t>#</t>
        </is>
      </c>
      <c r="K22" s="11" t="inlineStr">
        <is>
          <t>#</t>
        </is>
      </c>
    </row>
    <row r="23">
      <c r="A23" s="25" t="inlineStr">
        <is>
          <t>Maine</t>
        </is>
      </c>
      <c r="B23" s="11" t="inlineStr">
        <is>
          <t>#</t>
        </is>
      </c>
      <c r="C23" s="11" t="inlineStr">
        <is>
          <t>#</t>
        </is>
      </c>
      <c r="D23" s="11" t="inlineStr">
        <is>
          <t>#</t>
        </is>
      </c>
      <c r="E23" s="11" t="inlineStr">
        <is>
          <t>#</t>
        </is>
      </c>
      <c r="F23" s="11" t="inlineStr">
        <is>
          <t>#</t>
        </is>
      </c>
      <c r="G23" s="27" t="n">
        <v>1</v>
      </c>
      <c r="H23" s="11" t="inlineStr">
        <is>
          <t>#</t>
        </is>
      </c>
      <c r="I23" s="11" t="inlineStr">
        <is>
          <t>#</t>
        </is>
      </c>
      <c r="J23" s="11" t="inlineStr">
        <is>
          <t>#</t>
        </is>
      </c>
      <c r="K23" s="11" t="inlineStr">
        <is>
          <t>#</t>
        </is>
      </c>
    </row>
    <row r="24">
      <c r="A24" s="25" t="inlineStr">
        <is>
          <t>Maryland</t>
        </is>
      </c>
      <c r="B24" s="11" t="n">
        <v>2</v>
      </c>
      <c r="C24" s="11" t="n">
        <v>1</v>
      </c>
      <c r="D24" s="11" t="n">
        <v>2</v>
      </c>
      <c r="E24" s="11" t="n">
        <v>1</v>
      </c>
      <c r="F24" s="11" t="inlineStr">
        <is>
          <t>#</t>
        </is>
      </c>
      <c r="G24" s="27" t="n">
        <v>3</v>
      </c>
      <c r="H24" s="11" t="n">
        <v>2</v>
      </c>
      <c r="I24" s="11" t="n">
        <v>1</v>
      </c>
      <c r="J24" s="11" t="n">
        <v>1</v>
      </c>
      <c r="K24" s="11" t="inlineStr">
        <is>
          <t>#</t>
        </is>
      </c>
    </row>
    <row r="25">
      <c r="A25" s="25" t="inlineStr">
        <is>
          <t>Massachusetts</t>
        </is>
      </c>
      <c r="B25" s="11" t="n">
        <v>4</v>
      </c>
      <c r="C25" s="11" t="n">
        <v>2</v>
      </c>
      <c r="D25" s="11" t="n">
        <v>2</v>
      </c>
      <c r="E25" s="11" t="n">
        <v>2</v>
      </c>
      <c r="F25" s="11" t="n">
        <v>1</v>
      </c>
      <c r="G25" s="27" t="n">
        <v>4</v>
      </c>
      <c r="H25" s="11" t="n">
        <v>2</v>
      </c>
      <c r="I25" s="11" t="n">
        <v>2</v>
      </c>
      <c r="J25" s="11" t="n">
        <v>1</v>
      </c>
      <c r="K25" s="11" t="n">
        <v>1</v>
      </c>
    </row>
    <row r="26">
      <c r="A26" s="25" t="inlineStr">
        <is>
          <t>Michigan</t>
        </is>
      </c>
      <c r="B26" s="11" t="n">
        <v>2</v>
      </c>
      <c r="C26" s="11" t="n">
        <v>1</v>
      </c>
      <c r="D26" s="11" t="n">
        <v>1</v>
      </c>
      <c r="E26" s="11" t="n">
        <v>1</v>
      </c>
      <c r="F26" s="11" t="inlineStr">
        <is>
          <t>#</t>
        </is>
      </c>
      <c r="G26" s="27" t="n">
        <v>3</v>
      </c>
      <c r="H26" s="11" t="n">
        <v>1</v>
      </c>
      <c r="I26" s="11" t="n">
        <v>2</v>
      </c>
      <c r="J26" s="11" t="n">
        <v>2</v>
      </c>
      <c r="K26" s="11" t="inlineStr">
        <is>
          <t>#</t>
        </is>
      </c>
    </row>
    <row r="27">
      <c r="A27" s="25" t="inlineStr">
        <is>
          <t>Minnesota</t>
        </is>
      </c>
      <c r="B27" s="11" t="n">
        <v>4</v>
      </c>
      <c r="C27" s="11" t="n">
        <v>1</v>
      </c>
      <c r="D27" s="11" t="n">
        <v>3</v>
      </c>
      <c r="E27" s="11" t="n">
        <v>3</v>
      </c>
      <c r="F27" s="11" t="n">
        <v>1</v>
      </c>
      <c r="G27" s="27" t="n">
        <v>7</v>
      </c>
      <c r="H27" s="11" t="n">
        <v>2</v>
      </c>
      <c r="I27" s="11" t="n">
        <v>5</v>
      </c>
      <c r="J27" s="11" t="n">
        <v>4</v>
      </c>
      <c r="K27" s="11" t="n">
        <v>1</v>
      </c>
    </row>
    <row r="28">
      <c r="A28" s="25" t="inlineStr">
        <is>
          <t>Mississippi</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Missouri</t>
        </is>
      </c>
      <c r="B29" s="11" t="n">
        <v>1</v>
      </c>
      <c r="C29" s="11" t="inlineStr">
        <is>
          <t>#</t>
        </is>
      </c>
      <c r="D29" s="11" t="inlineStr">
        <is>
          <t>#</t>
        </is>
      </c>
      <c r="E29" s="11" t="inlineStr">
        <is>
          <t>#</t>
        </is>
      </c>
      <c r="F29" s="11" t="inlineStr">
        <is>
          <t>#</t>
        </is>
      </c>
      <c r="G29" s="27" t="n">
        <v>2</v>
      </c>
      <c r="H29" s="11" t="n">
        <v>1</v>
      </c>
      <c r="I29" s="11" t="n">
        <v>1</v>
      </c>
      <c r="J29" s="11" t="n">
        <v>1</v>
      </c>
      <c r="K29" s="11" t="inlineStr">
        <is>
          <t>#</t>
        </is>
      </c>
    </row>
    <row r="30">
      <c r="A30" s="25" t="inlineStr">
        <is>
          <t>Montana</t>
        </is>
      </c>
      <c r="B30" s="11" t="inlineStr">
        <is>
          <t>#</t>
        </is>
      </c>
      <c r="C30" s="11" t="inlineStr">
        <is>
          <t>#</t>
        </is>
      </c>
      <c r="D30" s="11" t="inlineStr">
        <is>
          <t>#</t>
        </is>
      </c>
      <c r="E30" s="11" t="inlineStr">
        <is>
          <t>#</t>
        </is>
      </c>
      <c r="F30" s="11" t="inlineStr">
        <is>
          <t>#</t>
        </is>
      </c>
      <c r="G30" s="27" t="n">
        <v>2</v>
      </c>
      <c r="H30" s="11" t="n">
        <v>1</v>
      </c>
      <c r="I30" s="11" t="n">
        <v>1</v>
      </c>
      <c r="J30" s="11" t="n">
        <v>1</v>
      </c>
      <c r="K30" s="11" t="inlineStr">
        <is>
          <t>#</t>
        </is>
      </c>
    </row>
    <row r="31">
      <c r="A31" s="25" t="inlineStr">
        <is>
          <t>Nebraska</t>
        </is>
      </c>
      <c r="B31" s="11" t="inlineStr">
        <is>
          <t>—</t>
        </is>
      </c>
      <c r="C31" s="11" t="inlineStr">
        <is>
          <t>—</t>
        </is>
      </c>
      <c r="D31" s="11" t="inlineStr">
        <is>
          <t>—</t>
        </is>
      </c>
      <c r="E31" s="11" t="inlineStr">
        <is>
          <t>—</t>
        </is>
      </c>
      <c r="F31" s="11" t="inlineStr">
        <is>
          <t>—</t>
        </is>
      </c>
      <c r="G31" s="27" t="n">
        <v>4</v>
      </c>
      <c r="H31" s="11" t="n">
        <v>2</v>
      </c>
      <c r="I31" s="11" t="n">
        <v>3</v>
      </c>
      <c r="J31" s="11" t="n">
        <v>2</v>
      </c>
      <c r="K31" s="11" t="inlineStr">
        <is>
          <t>#</t>
        </is>
      </c>
    </row>
    <row r="32">
      <c r="A32" s="25" t="inlineStr">
        <is>
          <t>Nevada</t>
        </is>
      </c>
      <c r="B32" s="11" t="n">
        <v>10</v>
      </c>
      <c r="C32" s="11" t="n">
        <v>6</v>
      </c>
      <c r="D32" s="11" t="n">
        <v>4</v>
      </c>
      <c r="E32" s="11" t="n">
        <v>4</v>
      </c>
      <c r="F32" s="11" t="inlineStr">
        <is>
          <t>#</t>
        </is>
      </c>
      <c r="G32" s="27" t="n">
        <v>18</v>
      </c>
      <c r="H32" s="11" t="n">
        <v>7</v>
      </c>
      <c r="I32" s="11" t="n">
        <v>11</v>
      </c>
      <c r="J32" s="11" t="n">
        <v>10</v>
      </c>
      <c r="K32" s="11" t="n">
        <v>1</v>
      </c>
    </row>
    <row r="33">
      <c r="A33" s="25" t="inlineStr">
        <is>
          <t>New Hampshire</t>
        </is>
      </c>
      <c r="B33" s="11" t="n">
        <v>1</v>
      </c>
      <c r="C33" s="11" t="inlineStr">
        <is>
          <t>#</t>
        </is>
      </c>
      <c r="D33" s="11" t="n">
        <v>1</v>
      </c>
      <c r="E33" s="11" t="n">
        <v>1</v>
      </c>
      <c r="F33" s="11" t="inlineStr">
        <is>
          <t>#</t>
        </is>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16</v>
      </c>
      <c r="C35" s="11" t="n">
        <v>4</v>
      </c>
      <c r="D35" s="11" t="n">
        <v>12</v>
      </c>
      <c r="E35" s="11" t="n">
        <v>11</v>
      </c>
      <c r="F35" s="11" t="n">
        <v>1</v>
      </c>
      <c r="G35" s="27" t="n">
        <v>27</v>
      </c>
      <c r="H35" s="11" t="n">
        <v>6</v>
      </c>
      <c r="I35" s="11" t="n">
        <v>21</v>
      </c>
      <c r="J35" s="11" t="n">
        <v>19</v>
      </c>
      <c r="K35" s="11" t="n">
        <v>2</v>
      </c>
    </row>
    <row r="36">
      <c r="A36" s="25" t="inlineStr">
        <is>
          <t>New York</t>
        </is>
      </c>
      <c r="B36" s="11" t="n">
        <v>5</v>
      </c>
      <c r="C36" s="11" t="n">
        <v>4</v>
      </c>
      <c r="D36" s="11" t="n">
        <v>1</v>
      </c>
      <c r="E36" s="11" t="n">
        <v>1</v>
      </c>
      <c r="F36" s="11" t="inlineStr">
        <is>
          <t>#</t>
        </is>
      </c>
      <c r="G36" s="27" t="n">
        <v>6</v>
      </c>
      <c r="H36" s="11" t="n">
        <v>3</v>
      </c>
      <c r="I36" s="11" t="n">
        <v>3</v>
      </c>
      <c r="J36" s="11" t="n">
        <v>1</v>
      </c>
      <c r="K36" s="11" t="n">
        <v>1</v>
      </c>
    </row>
    <row r="37">
      <c r="A37" s="25" t="inlineStr">
        <is>
          <t>North Carolina</t>
        </is>
      </c>
      <c r="B37" s="11" t="n">
        <v>2</v>
      </c>
      <c r="C37" s="11" t="n">
        <v>1</v>
      </c>
      <c r="D37" s="11" t="n">
        <v>1</v>
      </c>
      <c r="E37" s="11" t="n">
        <v>1</v>
      </c>
      <c r="F37" s="11" t="inlineStr">
        <is>
          <t>#</t>
        </is>
      </c>
      <c r="G37" s="27" t="n">
        <v>5</v>
      </c>
      <c r="H37" s="11" t="n">
        <v>3</v>
      </c>
      <c r="I37" s="11" t="n">
        <v>1</v>
      </c>
      <c r="J37" s="11" t="n">
        <v>1</v>
      </c>
      <c r="K37" s="11" t="n">
        <v>1</v>
      </c>
    </row>
    <row r="38">
      <c r="A38" s="25" t="inlineStr">
        <is>
          <t>North Dakota</t>
        </is>
      </c>
      <c r="B38" s="11" t="inlineStr">
        <is>
          <t>—</t>
        </is>
      </c>
      <c r="C38" s="11" t="inlineStr">
        <is>
          <t>—</t>
        </is>
      </c>
      <c r="D38" s="11" t="inlineStr">
        <is>
          <t>—</t>
        </is>
      </c>
      <c r="E38" s="11" t="inlineStr">
        <is>
          <t>—</t>
        </is>
      </c>
      <c r="F38" s="11" t="inlineStr">
        <is>
          <t>—</t>
        </is>
      </c>
      <c r="G38" s="27" t="n">
        <v>2</v>
      </c>
      <c r="H38" s="11" t="n">
        <v>1</v>
      </c>
      <c r="I38" s="11" t="n">
        <v>2</v>
      </c>
      <c r="J38" s="11" t="n">
        <v>1</v>
      </c>
      <c r="K38" s="11" t="inlineStr">
        <is>
          <t>#</t>
        </is>
      </c>
    </row>
    <row r="39">
      <c r="A39" s="25" t="inlineStr">
        <is>
          <t>Ohio</t>
        </is>
      </c>
      <c r="B39" s="11" t="inlineStr">
        <is>
          <t>—</t>
        </is>
      </c>
      <c r="C39" s="11" t="inlineStr">
        <is>
          <t>—</t>
        </is>
      </c>
      <c r="D39" s="11" t="inlineStr">
        <is>
          <t>—</t>
        </is>
      </c>
      <c r="E39" s="11" t="inlineStr">
        <is>
          <t>—</t>
        </is>
      </c>
      <c r="F39" s="11" t="inlineStr">
        <is>
          <t>—</t>
        </is>
      </c>
      <c r="G39" s="27" t="n">
        <v>1</v>
      </c>
      <c r="H39" s="11" t="n">
        <v>1</v>
      </c>
      <c r="I39" s="11" t="n">
        <v>1</v>
      </c>
      <c r="J39" s="11" t="n">
        <v>1</v>
      </c>
      <c r="K39" s="11" t="inlineStr">
        <is>
          <t>#</t>
        </is>
      </c>
    </row>
    <row r="40">
      <c r="A40" s="25" t="inlineStr">
        <is>
          <t>Oklahoma</t>
        </is>
      </c>
      <c r="B40" s="11" t="n">
        <v>2</v>
      </c>
      <c r="C40" s="11" t="inlineStr">
        <is>
          <t>#</t>
        </is>
      </c>
      <c r="D40" s="11" t="n">
        <v>1</v>
      </c>
      <c r="E40" s="11" t="n">
        <v>1</v>
      </c>
      <c r="F40" s="11" t="inlineStr">
        <is>
          <t>#</t>
        </is>
      </c>
      <c r="G40" s="27" t="n">
        <v>5</v>
      </c>
      <c r="H40" s="11" t="n">
        <v>1</v>
      </c>
      <c r="I40" s="11" t="n">
        <v>4</v>
      </c>
      <c r="J40" s="11" t="n">
        <v>3</v>
      </c>
      <c r="K40" s="11" t="n">
        <v>1</v>
      </c>
    </row>
    <row r="41">
      <c r="A41" s="25" t="inlineStr">
        <is>
          <t>Oregon</t>
        </is>
      </c>
      <c r="B41" s="11" t="n">
        <v>7</v>
      </c>
      <c r="C41" s="11" t="n">
        <v>2</v>
      </c>
      <c r="D41" s="11" t="n">
        <v>5</v>
      </c>
      <c r="E41" s="11" t="n">
        <v>4</v>
      </c>
      <c r="F41" s="11" t="n">
        <v>1</v>
      </c>
      <c r="G41" s="27" t="n">
        <v>12</v>
      </c>
      <c r="H41" s="11" t="n">
        <v>4</v>
      </c>
      <c r="I41" s="11" t="n">
        <v>8</v>
      </c>
      <c r="J41" s="11" t="n">
        <v>6</v>
      </c>
      <c r="K41" s="11" t="n">
        <v>2</v>
      </c>
    </row>
    <row r="42">
      <c r="A42" s="25" t="inlineStr">
        <is>
          <t>Pennsylvania</t>
        </is>
      </c>
      <c r="B42" s="11" t="inlineStr">
        <is>
          <t>—</t>
        </is>
      </c>
      <c r="C42" s="11" t="inlineStr">
        <is>
          <t>—</t>
        </is>
      </c>
      <c r="D42" s="11" t="inlineStr">
        <is>
          <t>—</t>
        </is>
      </c>
      <c r="E42" s="11" t="inlineStr">
        <is>
          <t>—</t>
        </is>
      </c>
      <c r="F42" s="11" t="inlineStr">
        <is>
          <t>—</t>
        </is>
      </c>
      <c r="G42" s="27" t="n">
        <v>2</v>
      </c>
      <c r="H42" s="11" t="n">
        <v>1</v>
      </c>
      <c r="I42" s="11" t="n">
        <v>1</v>
      </c>
      <c r="J42" s="11" t="n">
        <v>1</v>
      </c>
      <c r="K42" s="11" t="inlineStr">
        <is>
          <t>#</t>
        </is>
      </c>
    </row>
    <row r="43">
      <c r="A43" s="25" t="inlineStr">
        <is>
          <t>Rhode Island</t>
        </is>
      </c>
      <c r="B43" s="11" t="n">
        <v>6</v>
      </c>
      <c r="C43" s="11" t="n">
        <v>3</v>
      </c>
      <c r="D43" s="11" t="n">
        <v>4</v>
      </c>
      <c r="E43" s="11" t="n">
        <v>3</v>
      </c>
      <c r="F43" s="11" t="n">
        <v>1</v>
      </c>
      <c r="G43" s="27" t="n">
        <v>9</v>
      </c>
      <c r="H43" s="11" t="n">
        <v>3</v>
      </c>
      <c r="I43" s="11" t="n">
        <v>5</v>
      </c>
      <c r="J43" s="11" t="n">
        <v>4</v>
      </c>
      <c r="K43" s="11" t="n">
        <v>2</v>
      </c>
    </row>
    <row r="44">
      <c r="A44" s="25" t="inlineStr">
        <is>
          <t>South Carolina</t>
        </is>
      </c>
      <c r="B44" s="11" t="n">
        <v>1</v>
      </c>
      <c r="C44" s="11" t="inlineStr">
        <is>
          <t>#</t>
        </is>
      </c>
      <c r="D44" s="11" t="n">
        <v>1</v>
      </c>
      <c r="E44" s="11" t="n">
        <v>1</v>
      </c>
      <c r="F44" s="11" t="inlineStr">
        <is>
          <t>#</t>
        </is>
      </c>
      <c r="G44" s="27" t="n">
        <v>2</v>
      </c>
      <c r="H44" s="11" t="n">
        <v>1</v>
      </c>
      <c r="I44" s="11" t="n">
        <v>1</v>
      </c>
      <c r="J44" s="11" t="n">
        <v>1</v>
      </c>
      <c r="K44" s="11" t="inlineStr">
        <is>
          <t>#</t>
        </is>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v>
      </c>
      <c r="C46" s="11" t="n">
        <v>1</v>
      </c>
      <c r="D46" s="11" t="inlineStr">
        <is>
          <t>#</t>
        </is>
      </c>
      <c r="E46" s="11" t="inlineStr">
        <is>
          <t>#</t>
        </is>
      </c>
      <c r="F46" s="11" t="inlineStr">
        <is>
          <t>#</t>
        </is>
      </c>
      <c r="G46" s="27" t="n">
        <v>3</v>
      </c>
      <c r="H46" s="11" t="n">
        <v>1</v>
      </c>
      <c r="I46" s="11" t="n">
        <v>3</v>
      </c>
      <c r="J46" s="11" t="n">
        <v>3</v>
      </c>
      <c r="K46" s="11" t="inlineStr">
        <is>
          <t>#</t>
        </is>
      </c>
    </row>
    <row r="47">
      <c r="A47" s="25" t="inlineStr">
        <is>
          <t>Texas</t>
        </is>
      </c>
      <c r="B47" s="11" t="n">
        <v>13</v>
      </c>
      <c r="C47" s="11" t="n">
        <v>7</v>
      </c>
      <c r="D47" s="11" t="n">
        <v>6</v>
      </c>
      <c r="E47" s="11" t="n">
        <v>6</v>
      </c>
      <c r="F47" s="11" t="inlineStr">
        <is>
          <t>#</t>
        </is>
      </c>
      <c r="G47" s="27" t="n">
        <v>16</v>
      </c>
      <c r="H47" s="11" t="n">
        <v>5</v>
      </c>
      <c r="I47" s="11" t="n">
        <v>11</v>
      </c>
      <c r="J47" s="11" t="n">
        <v>10</v>
      </c>
      <c r="K47" s="11" t="n">
        <v>1</v>
      </c>
    </row>
    <row r="48">
      <c r="A48" s="25" t="inlineStr">
        <is>
          <t>Utah</t>
        </is>
      </c>
      <c r="B48" s="11" t="n">
        <v>5</v>
      </c>
      <c r="C48" s="11" t="n">
        <v>2</v>
      </c>
      <c r="D48" s="11" t="n">
        <v>3</v>
      </c>
      <c r="E48" s="11" t="n">
        <v>2</v>
      </c>
      <c r="F48" s="11" t="inlineStr">
        <is>
          <t>#</t>
        </is>
      </c>
      <c r="G48" s="27" t="n">
        <v>9</v>
      </c>
      <c r="H48" s="11" t="n">
        <v>3</v>
      </c>
      <c r="I48" s="11" t="n">
        <v>7</v>
      </c>
      <c r="J48" s="11" t="n">
        <v>5</v>
      </c>
      <c r="K48" s="11" t="n">
        <v>1</v>
      </c>
    </row>
    <row r="49">
      <c r="A49" s="25" t="inlineStr">
        <is>
          <t>Vermont</t>
        </is>
      </c>
      <c r="B49" s="11" t="inlineStr">
        <is>
          <t>—</t>
        </is>
      </c>
      <c r="C49" s="11" t="inlineStr">
        <is>
          <t>—</t>
        </is>
      </c>
      <c r="D49" s="11" t="inlineStr">
        <is>
          <t>—</t>
        </is>
      </c>
      <c r="E49" s="11" t="inlineStr">
        <is>
          <t>—</t>
        </is>
      </c>
      <c r="F49" s="11" t="inlineStr">
        <is>
          <t>—</t>
        </is>
      </c>
      <c r="G49" s="27" t="n">
        <v>2</v>
      </c>
      <c r="H49" s="11" t="inlineStr">
        <is>
          <t>#</t>
        </is>
      </c>
      <c r="I49" s="11" t="n">
        <v>1</v>
      </c>
      <c r="J49" s="11" t="n">
        <v>1</v>
      </c>
      <c r="K49" s="11" t="inlineStr">
        <is>
          <t>#</t>
        </is>
      </c>
    </row>
    <row r="50">
      <c r="A50" s="25" t="inlineStr">
        <is>
          <t>Virginia</t>
        </is>
      </c>
      <c r="B50" s="11" t="n">
        <v>2</v>
      </c>
      <c r="C50" s="11" t="n">
        <v>1</v>
      </c>
      <c r="D50" s="11" t="n">
        <v>1</v>
      </c>
      <c r="E50" s="11" t="n">
        <v>1</v>
      </c>
      <c r="F50" s="11" t="n">
        <v>1</v>
      </c>
      <c r="G50" s="27" t="n">
        <v>6</v>
      </c>
      <c r="H50" s="11" t="n">
        <v>3</v>
      </c>
      <c r="I50" s="11" t="n">
        <v>3</v>
      </c>
      <c r="J50" s="11" t="n">
        <v>2</v>
      </c>
      <c r="K50" s="11" t="n">
        <v>1</v>
      </c>
    </row>
    <row r="51">
      <c r="A51" s="25" t="inlineStr">
        <is>
          <t>Washington</t>
        </is>
      </c>
      <c r="B51" s="11" t="n">
        <v>4</v>
      </c>
      <c r="C51" s="11" t="n">
        <v>2</v>
      </c>
      <c r="D51" s="11" t="n">
        <v>3</v>
      </c>
      <c r="E51" s="11" t="n">
        <v>2</v>
      </c>
      <c r="F51" s="11" t="inlineStr">
        <is>
          <t>#</t>
        </is>
      </c>
      <c r="G51" s="27" t="n">
        <v>3</v>
      </c>
      <c r="H51" s="11" t="n">
        <v>1</v>
      </c>
      <c r="I51" s="11" t="n">
        <v>2</v>
      </c>
      <c r="J51" s="11" t="n">
        <v>2</v>
      </c>
      <c r="K51" s="11" t="inlineStr">
        <is>
          <t>#</t>
        </is>
      </c>
    </row>
    <row r="52">
      <c r="A52" s="25" t="inlineStr">
        <is>
          <t>West Virginia</t>
        </is>
      </c>
      <c r="B52" s="11" t="inlineStr">
        <is>
          <t>#</t>
        </is>
      </c>
      <c r="C52" s="11" t="inlineStr">
        <is>
          <t>#</t>
        </is>
      </c>
      <c r="D52" s="11" t="inlineStr">
        <is>
          <t>#</t>
        </is>
      </c>
      <c r="E52" s="11" t="inlineStr">
        <is>
          <t>#</t>
        </is>
      </c>
      <c r="F52" s="11" t="inlineStr">
        <is>
          <t>#</t>
        </is>
      </c>
      <c r="G52" s="27" t="inlineStr">
        <is>
          <t>#</t>
        </is>
      </c>
      <c r="H52" s="11" t="inlineStr">
        <is>
          <t>#</t>
        </is>
      </c>
      <c r="I52" s="11" t="inlineStr">
        <is>
          <t>#</t>
        </is>
      </c>
      <c r="J52" s="11" t="inlineStr">
        <is>
          <t>#</t>
        </is>
      </c>
      <c r="K52" s="11" t="inlineStr">
        <is>
          <t>#</t>
        </is>
      </c>
    </row>
    <row r="53">
      <c r="A53" s="25" t="inlineStr">
        <is>
          <t>Wisconsin</t>
        </is>
      </c>
      <c r="B53" s="11" t="n">
        <v>3</v>
      </c>
      <c r="C53" s="11" t="n">
        <v>1</v>
      </c>
      <c r="D53" s="11" t="n">
        <v>2</v>
      </c>
      <c r="E53" s="11" t="n">
        <v>1</v>
      </c>
      <c r="F53" s="11" t="inlineStr">
        <is>
          <t>#</t>
        </is>
      </c>
      <c r="G53" s="27" t="n">
        <v>6</v>
      </c>
      <c r="H53" s="11" t="n">
        <v>3</v>
      </c>
      <c r="I53" s="11" t="n">
        <v>3</v>
      </c>
      <c r="J53" s="11" t="n">
        <v>2</v>
      </c>
      <c r="K53" s="11" t="n">
        <v>1</v>
      </c>
    </row>
    <row r="54">
      <c r="A54" s="25" t="inlineStr">
        <is>
          <t>Wyoming</t>
        </is>
      </c>
      <c r="B54" s="11" t="n">
        <v>1</v>
      </c>
      <c r="C54" s="11" t="n">
        <v>1</v>
      </c>
      <c r="D54" s="11" t="inlineStr">
        <is>
          <t>#</t>
        </is>
      </c>
      <c r="E54" s="11" t="inlineStr">
        <is>
          <t>#</t>
        </is>
      </c>
      <c r="F54" s="11" t="inlineStr">
        <is>
          <t>#</t>
        </is>
      </c>
      <c r="G54" s="27" t="n">
        <v>5</v>
      </c>
      <c r="H54" s="11" t="n">
        <v>1</v>
      </c>
      <c r="I54" s="11" t="n">
        <v>4</v>
      </c>
      <c r="J54" s="11" t="n">
        <v>3</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3</v>
      </c>
      <c r="D56" s="11" t="n">
        <v>4</v>
      </c>
      <c r="E56" s="11" t="n">
        <v>2</v>
      </c>
      <c r="F56" s="11" t="n">
        <v>1</v>
      </c>
      <c r="G56" s="27" t="n">
        <v>7</v>
      </c>
      <c r="H56" s="11" t="n">
        <v>3</v>
      </c>
      <c r="I56" s="11" t="n">
        <v>4</v>
      </c>
      <c r="J56" s="11" t="n">
        <v>3</v>
      </c>
      <c r="K56" s="11" t="n">
        <v>2</v>
      </c>
    </row>
    <row r="57">
      <c r="A57" s="28" t="inlineStr">
        <is>
          <t>DoDEA¹</t>
        </is>
      </c>
      <c r="B57" s="15" t="n">
        <v>2</v>
      </c>
      <c r="C57" s="15" t="n">
        <v>1</v>
      </c>
      <c r="D57" s="15" t="n">
        <v>1</v>
      </c>
      <c r="E57" s="15" t="n">
        <v>1</v>
      </c>
      <c r="F57" s="15" t="inlineStr">
        <is>
          <t>#</t>
        </is>
      </c>
      <c r="G57" s="32" t="n">
        <v>7</v>
      </c>
      <c r="H57" s="15" t="n">
        <v>1</v>
      </c>
      <c r="I57" s="15" t="n">
        <v>6</v>
      </c>
      <c r="J57" s="15" t="n">
        <v>5</v>
      </c>
      <c r="K57" s="15" t="n">
        <v>1</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8.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10</v>
      </c>
      <c r="C4" s="11" t="n">
        <v>2</v>
      </c>
      <c r="D4" s="11" t="n">
        <v>8</v>
      </c>
      <c r="E4" s="11" t="n">
        <v>7</v>
      </c>
      <c r="F4" s="11" t="n">
        <v>1</v>
      </c>
      <c r="G4" s="27" t="n">
        <v>11</v>
      </c>
      <c r="H4" s="11" t="n">
        <v>2</v>
      </c>
      <c r="I4" s="11" t="n">
        <v>8</v>
      </c>
      <c r="J4" s="11" t="n">
        <v>7</v>
      </c>
      <c r="K4" s="11" t="n">
        <v>2</v>
      </c>
    </row>
    <row r="5">
      <c r="A5" s="25" t="inlineStr">
        <is>
          <t>Alabama</t>
        </is>
      </c>
      <c r="B5" s="11" t="n">
        <v>1</v>
      </c>
      <c r="C5" s="11" t="inlineStr">
        <is>
          <t>#</t>
        </is>
      </c>
      <c r="D5" s="11" t="n">
        <v>1</v>
      </c>
      <c r="E5" s="11" t="n">
        <v>1</v>
      </c>
      <c r="F5" s="11" t="inlineStr">
        <is>
          <t>#</t>
        </is>
      </c>
      <c r="G5" s="27" t="n">
        <v>2</v>
      </c>
      <c r="H5" s="11" t="inlineStr">
        <is>
          <t>#</t>
        </is>
      </c>
      <c r="I5" s="11" t="n">
        <v>1</v>
      </c>
      <c r="J5" s="11" t="n">
        <v>1</v>
      </c>
      <c r="K5" s="11" t="inlineStr">
        <is>
          <t>#</t>
        </is>
      </c>
    </row>
    <row r="6">
      <c r="A6" s="25" t="inlineStr">
        <is>
          <t>Alaska</t>
        </is>
      </c>
      <c r="B6" s="11" t="n">
        <v>17</v>
      </c>
      <c r="C6" s="11" t="n">
        <v>1</v>
      </c>
      <c r="D6" s="11" t="n">
        <v>16</v>
      </c>
      <c r="E6" s="11" t="n">
        <v>15</v>
      </c>
      <c r="F6" s="11" t="n">
        <v>2</v>
      </c>
      <c r="G6" s="27" t="n">
        <v>19</v>
      </c>
      <c r="H6" s="11" t="n">
        <v>1</v>
      </c>
      <c r="I6" s="11" t="n">
        <v>18</v>
      </c>
      <c r="J6" s="11" t="n">
        <v>13</v>
      </c>
      <c r="K6" s="11" t="n">
        <v>5</v>
      </c>
    </row>
    <row r="7">
      <c r="A7" s="25" t="inlineStr">
        <is>
          <t>Arizona</t>
        </is>
      </c>
      <c r="B7" s="11" t="n">
        <v>21</v>
      </c>
      <c r="C7" s="11" t="n">
        <v>4</v>
      </c>
      <c r="D7" s="11" t="n">
        <v>16</v>
      </c>
      <c r="E7" s="11" t="n">
        <v>15</v>
      </c>
      <c r="F7" s="11" t="n">
        <v>1</v>
      </c>
      <c r="G7" s="27" t="n">
        <v>20</v>
      </c>
      <c r="H7" s="11" t="n">
        <v>3</v>
      </c>
      <c r="I7" s="11" t="n">
        <v>17</v>
      </c>
      <c r="J7" s="11" t="n">
        <v>13</v>
      </c>
      <c r="K7" s="11" t="n">
        <v>3</v>
      </c>
    </row>
    <row r="8">
      <c r="A8" s="25" t="inlineStr">
        <is>
          <t>Arkansas</t>
        </is>
      </c>
      <c r="B8" s="11" t="n">
        <v>4</v>
      </c>
      <c r="C8" s="11" t="n">
        <v>1</v>
      </c>
      <c r="D8" s="11" t="n">
        <v>3</v>
      </c>
      <c r="E8" s="11" t="n">
        <v>3</v>
      </c>
      <c r="F8" s="11" t="inlineStr">
        <is>
          <t>#</t>
        </is>
      </c>
      <c r="G8" s="27" t="n">
        <v>5</v>
      </c>
      <c r="H8" s="11" t="n">
        <v>2</v>
      </c>
      <c r="I8" s="11" t="n">
        <v>2</v>
      </c>
      <c r="J8" s="11" t="n">
        <v>2</v>
      </c>
      <c r="K8" s="11" t="inlineStr">
        <is>
          <t>#</t>
        </is>
      </c>
    </row>
    <row r="9">
      <c r="A9" s="25" t="inlineStr">
        <is>
          <t>California</t>
        </is>
      </c>
      <c r="B9" s="11" t="n">
        <v>32</v>
      </c>
      <c r="C9" s="11" t="n">
        <v>4</v>
      </c>
      <c r="D9" s="11" t="n">
        <v>28</v>
      </c>
      <c r="E9" s="11" t="n">
        <v>27</v>
      </c>
      <c r="F9" s="11" t="n">
        <v>1</v>
      </c>
      <c r="G9" s="27" t="n">
        <v>33</v>
      </c>
      <c r="H9" s="11" t="n">
        <v>4</v>
      </c>
      <c r="I9" s="11" t="n">
        <v>30</v>
      </c>
      <c r="J9" s="11" t="n">
        <v>28</v>
      </c>
      <c r="K9" s="11" t="n">
        <v>2</v>
      </c>
    </row>
    <row r="10">
      <c r="A10" s="25" t="inlineStr">
        <is>
          <t>Colorado</t>
        </is>
      </c>
      <c r="B10" s="11" t="n">
        <v>9</v>
      </c>
      <c r="C10" s="11" t="n">
        <v>2</v>
      </c>
      <c r="D10" s="11" t="n">
        <v>7</v>
      </c>
      <c r="E10" s="11" t="n">
        <v>4</v>
      </c>
      <c r="F10" s="11" t="n">
        <v>3</v>
      </c>
      <c r="G10" s="27" t="n">
        <v>11</v>
      </c>
      <c r="H10" s="11" t="n">
        <v>2</v>
      </c>
      <c r="I10" s="11" t="n">
        <v>9</v>
      </c>
      <c r="J10" s="11" t="n">
        <v>3</v>
      </c>
      <c r="K10" s="11" t="n">
        <v>6</v>
      </c>
    </row>
    <row r="11">
      <c r="A11" s="25" t="inlineStr">
        <is>
          <t>Connecticut</t>
        </is>
      </c>
      <c r="B11" s="11" t="n">
        <v>3</v>
      </c>
      <c r="C11" s="11" t="n">
        <v>1</v>
      </c>
      <c r="D11" s="11" t="n">
        <v>2</v>
      </c>
      <c r="E11" s="11" t="n">
        <v>1</v>
      </c>
      <c r="F11" s="11" t="n">
        <v>1</v>
      </c>
      <c r="G11" s="27" t="n">
        <v>5</v>
      </c>
      <c r="H11" s="11" t="n">
        <v>1</v>
      </c>
      <c r="I11" s="11" t="n">
        <v>4</v>
      </c>
      <c r="J11" s="11" t="n">
        <v>2</v>
      </c>
      <c r="K11" s="11" t="n">
        <v>2</v>
      </c>
    </row>
    <row r="12">
      <c r="A12" s="25" t="inlineStr">
        <is>
          <t>Delaware</t>
        </is>
      </c>
      <c r="B12" s="11" t="n">
        <v>3</v>
      </c>
      <c r="C12" s="11" t="n">
        <v>1</v>
      </c>
      <c r="D12" s="11" t="n">
        <v>2</v>
      </c>
      <c r="E12" s="11" t="n">
        <v>1</v>
      </c>
      <c r="F12" s="11" t="inlineStr">
        <is>
          <t>#</t>
        </is>
      </c>
      <c r="G12" s="27" t="n">
        <v>4</v>
      </c>
      <c r="H12" s="11" t="n">
        <v>2</v>
      </c>
      <c r="I12" s="11" t="n">
        <v>2</v>
      </c>
      <c r="J12" s="11" t="n">
        <v>2</v>
      </c>
      <c r="K12" s="11" t="inlineStr">
        <is>
          <t>#</t>
        </is>
      </c>
    </row>
    <row r="13">
      <c r="A13" s="25" t="inlineStr">
        <is>
          <t>Florida</t>
        </is>
      </c>
      <c r="B13" s="11" t="n">
        <v>12</v>
      </c>
      <c r="C13" s="11" t="n">
        <v>3</v>
      </c>
      <c r="D13" s="11" t="n">
        <v>9</v>
      </c>
      <c r="E13" s="11" t="n">
        <v>6</v>
      </c>
      <c r="F13" s="11" t="n">
        <v>3</v>
      </c>
      <c r="G13" s="27" t="n">
        <v>8</v>
      </c>
      <c r="H13" s="11" t="n">
        <v>2</v>
      </c>
      <c r="I13" s="11" t="n">
        <v>5</v>
      </c>
      <c r="J13" s="11" t="n">
        <v>1</v>
      </c>
      <c r="K13" s="11" t="n">
        <v>4</v>
      </c>
    </row>
    <row r="14">
      <c r="A14" s="25" t="inlineStr">
        <is>
          <t>Georgia</t>
        </is>
      </c>
      <c r="B14" s="11" t="n">
        <v>4</v>
      </c>
      <c r="C14" s="11" t="n">
        <v>1</v>
      </c>
      <c r="D14" s="11" t="n">
        <v>3</v>
      </c>
      <c r="E14" s="11" t="n">
        <v>2</v>
      </c>
      <c r="F14" s="11" t="n">
        <v>1</v>
      </c>
      <c r="G14" s="27" t="n">
        <v>3</v>
      </c>
      <c r="H14" s="11" t="n">
        <v>1</v>
      </c>
      <c r="I14" s="11" t="n">
        <v>2</v>
      </c>
      <c r="J14" s="11" t="n">
        <v>1</v>
      </c>
      <c r="K14" s="11" t="n">
        <v>1</v>
      </c>
    </row>
    <row r="15">
      <c r="A15" s="25" t="inlineStr">
        <is>
          <t>Hawaii</t>
        </is>
      </c>
      <c r="B15" s="11" t="n">
        <v>7</v>
      </c>
      <c r="C15" s="11" t="n">
        <v>2</v>
      </c>
      <c r="D15" s="11" t="n">
        <v>5</v>
      </c>
      <c r="E15" s="11" t="n">
        <v>3</v>
      </c>
      <c r="F15" s="11" t="n">
        <v>2</v>
      </c>
      <c r="G15" s="27" t="n">
        <v>9</v>
      </c>
      <c r="H15" s="11" t="n">
        <v>1</v>
      </c>
      <c r="I15" s="11" t="n">
        <v>8</v>
      </c>
      <c r="J15" s="11" t="n">
        <v>5</v>
      </c>
      <c r="K15" s="11" t="n">
        <v>3</v>
      </c>
    </row>
    <row r="16">
      <c r="A16" s="25" t="inlineStr">
        <is>
          <t>Idaho</t>
        </is>
      </c>
      <c r="B16" s="11" t="n">
        <v>7</v>
      </c>
      <c r="C16" s="11" t="n">
        <v>1</v>
      </c>
      <c r="D16" s="11" t="n">
        <v>6</v>
      </c>
      <c r="E16" s="11" t="n">
        <v>5</v>
      </c>
      <c r="F16" s="11" t="inlineStr">
        <is>
          <t>#</t>
        </is>
      </c>
      <c r="G16" s="27" t="n">
        <v>8</v>
      </c>
      <c r="H16" s="11" t="n">
        <v>1</v>
      </c>
      <c r="I16" s="11" t="n">
        <v>7</v>
      </c>
      <c r="J16" s="11" t="n">
        <v>7</v>
      </c>
      <c r="K16" s="11" t="n">
        <v>1</v>
      </c>
    </row>
    <row r="17">
      <c r="A17" s="25" t="inlineStr">
        <is>
          <t>Illinois</t>
        </is>
      </c>
      <c r="B17" s="11" t="n">
        <v>9</v>
      </c>
      <c r="C17" s="11" t="n">
        <v>4</v>
      </c>
      <c r="D17" s="11" t="n">
        <v>5</v>
      </c>
      <c r="E17" s="11" t="n">
        <v>4</v>
      </c>
      <c r="F17" s="11" t="n">
        <v>1</v>
      </c>
      <c r="G17" s="27" t="n">
        <v>10</v>
      </c>
      <c r="H17" s="11" t="n">
        <v>3</v>
      </c>
      <c r="I17" s="11" t="n">
        <v>7</v>
      </c>
      <c r="J17" s="11" t="n">
        <v>5</v>
      </c>
      <c r="K17" s="11" t="n">
        <v>1</v>
      </c>
    </row>
    <row r="18">
      <c r="A18" s="25" t="inlineStr">
        <is>
          <t>Indiana</t>
        </is>
      </c>
      <c r="B18" s="11" t="n">
        <v>2</v>
      </c>
      <c r="C18" s="11" t="inlineStr">
        <is>
          <t>#</t>
        </is>
      </c>
      <c r="D18" s="11" t="n">
        <v>2</v>
      </c>
      <c r="E18" s="11" t="n">
        <v>1</v>
      </c>
      <c r="F18" s="11" t="n">
        <v>1</v>
      </c>
      <c r="G18" s="27" t="n">
        <v>3</v>
      </c>
      <c r="H18" s="11" t="n">
        <v>1</v>
      </c>
      <c r="I18" s="11" t="n">
        <v>2</v>
      </c>
      <c r="J18" s="11" t="n">
        <v>1</v>
      </c>
      <c r="K18" s="11" t="n">
        <v>1</v>
      </c>
    </row>
    <row r="19">
      <c r="A19" s="25" t="inlineStr">
        <is>
          <t>Iowa</t>
        </is>
      </c>
      <c r="B19" s="11" t="n">
        <v>4</v>
      </c>
      <c r="C19" s="11" t="n">
        <v>1</v>
      </c>
      <c r="D19" s="11" t="n">
        <v>3</v>
      </c>
      <c r="E19" s="11" t="n">
        <v>2</v>
      </c>
      <c r="F19" s="11" t="n">
        <v>1</v>
      </c>
      <c r="G19" s="27" t="n">
        <v>4</v>
      </c>
      <c r="H19" s="11" t="n">
        <v>1</v>
      </c>
      <c r="I19" s="11" t="n">
        <v>3</v>
      </c>
      <c r="J19" s="11" t="n">
        <v>2</v>
      </c>
      <c r="K19" s="11" t="n">
        <v>1</v>
      </c>
    </row>
    <row r="20">
      <c r="A20" s="25" t="inlineStr">
        <is>
          <t>Kansas</t>
        </is>
      </c>
      <c r="B20" s="11" t="n">
        <v>3</v>
      </c>
      <c r="C20" s="11" t="n">
        <v>1</v>
      </c>
      <c r="D20" s="11" t="n">
        <v>2</v>
      </c>
      <c r="E20" s="11" t="n">
        <v>1</v>
      </c>
      <c r="F20" s="11" t="n">
        <v>1</v>
      </c>
      <c r="G20" s="27" t="n">
        <v>7</v>
      </c>
      <c r="H20" s="11" t="n">
        <v>2</v>
      </c>
      <c r="I20" s="11" t="n">
        <v>5</v>
      </c>
      <c r="J20" s="11" t="n">
        <v>3</v>
      </c>
      <c r="K20" s="11" t="n">
        <v>2</v>
      </c>
    </row>
    <row r="21">
      <c r="A21" s="25" t="inlineStr">
        <is>
          <t>Kentucky</t>
        </is>
      </c>
      <c r="B21" s="11" t="n">
        <v>1</v>
      </c>
      <c r="C21" s="11" t="n">
        <v>1</v>
      </c>
      <c r="D21" s="11" t="inlineStr">
        <is>
          <t>#</t>
        </is>
      </c>
      <c r="E21" s="11" t="inlineStr">
        <is>
          <t>#</t>
        </is>
      </c>
      <c r="F21" s="11" t="inlineStr">
        <is>
          <t>#</t>
        </is>
      </c>
      <c r="G21" s="27" t="n">
        <v>2</v>
      </c>
      <c r="H21" s="11" t="n">
        <v>1</v>
      </c>
      <c r="I21" s="11" t="inlineStr">
        <is>
          <t>#</t>
        </is>
      </c>
      <c r="J21" s="11" t="inlineStr">
        <is>
          <t>#</t>
        </is>
      </c>
      <c r="K21" s="11" t="inlineStr">
        <is>
          <t>#</t>
        </is>
      </c>
    </row>
    <row r="22">
      <c r="A22" s="25" t="inlineStr">
        <is>
          <t>Louisiana</t>
        </is>
      </c>
      <c r="B22" s="11" t="n">
        <v>2</v>
      </c>
      <c r="C22" s="11" t="n">
        <v>1</v>
      </c>
      <c r="D22" s="11" t="n">
        <v>1</v>
      </c>
      <c r="E22" s="11" t="inlineStr">
        <is>
          <t>#</t>
        </is>
      </c>
      <c r="F22" s="11" t="n">
        <v>1</v>
      </c>
      <c r="G22" s="27" t="n">
        <v>1</v>
      </c>
      <c r="H22" s="11" t="inlineStr">
        <is>
          <t>#</t>
        </is>
      </c>
      <c r="I22" s="11" t="n">
        <v>1</v>
      </c>
      <c r="J22" s="11" t="n">
        <v>1</v>
      </c>
      <c r="K22" s="11" t="inlineStr">
        <is>
          <t>#</t>
        </is>
      </c>
    </row>
    <row r="23">
      <c r="A23" s="25" t="inlineStr">
        <is>
          <t>Maine</t>
        </is>
      </c>
      <c r="B23" s="11" t="n">
        <v>1</v>
      </c>
      <c r="C23" s="11" t="n">
        <v>1</v>
      </c>
      <c r="D23" s="11" t="n">
        <v>1</v>
      </c>
      <c r="E23" s="11" t="n">
        <v>1</v>
      </c>
      <c r="F23" s="11" t="inlineStr">
        <is>
          <t>#</t>
        </is>
      </c>
      <c r="G23" s="27" t="n">
        <v>1</v>
      </c>
      <c r="H23" s="11" t="inlineStr">
        <is>
          <t>#</t>
        </is>
      </c>
      <c r="I23" s="11" t="n">
        <v>1</v>
      </c>
      <c r="J23" s="11" t="n">
        <v>1</v>
      </c>
      <c r="K23" s="11" t="inlineStr">
        <is>
          <t>#</t>
        </is>
      </c>
    </row>
    <row r="24">
      <c r="A24" s="25" t="inlineStr">
        <is>
          <t>Maryland</t>
        </is>
      </c>
      <c r="B24" s="11" t="n">
        <v>4</v>
      </c>
      <c r="C24" s="11" t="n">
        <v>2</v>
      </c>
      <c r="D24" s="11" t="n">
        <v>2</v>
      </c>
      <c r="E24" s="11" t="n">
        <v>2</v>
      </c>
      <c r="F24" s="11" t="inlineStr">
        <is>
          <t>#</t>
        </is>
      </c>
      <c r="G24" s="27" t="n">
        <v>4</v>
      </c>
      <c r="H24" s="11" t="n">
        <v>2</v>
      </c>
      <c r="I24" s="11" t="n">
        <v>2</v>
      </c>
      <c r="J24" s="11" t="n">
        <v>1</v>
      </c>
      <c r="K24" s="11" t="n">
        <v>1</v>
      </c>
    </row>
    <row r="25">
      <c r="A25" s="25" t="inlineStr">
        <is>
          <t>Massachusetts</t>
        </is>
      </c>
      <c r="B25" s="11" t="n">
        <v>6</v>
      </c>
      <c r="C25" s="11" t="n">
        <v>2</v>
      </c>
      <c r="D25" s="11" t="n">
        <v>4</v>
      </c>
      <c r="E25" s="11" t="n">
        <v>2</v>
      </c>
      <c r="F25" s="11" t="n">
        <v>1</v>
      </c>
      <c r="G25" s="27" t="n">
        <v>6</v>
      </c>
      <c r="H25" s="11" t="n">
        <v>2</v>
      </c>
      <c r="I25" s="11" t="n">
        <v>4</v>
      </c>
      <c r="J25" s="11" t="n">
        <v>3</v>
      </c>
      <c r="K25" s="11" t="n">
        <v>1</v>
      </c>
    </row>
    <row r="26">
      <c r="A26" s="25" t="inlineStr">
        <is>
          <t>Michigan</t>
        </is>
      </c>
      <c r="B26" s="11" t="n">
        <v>5</v>
      </c>
      <c r="C26" s="11" t="n">
        <v>2</v>
      </c>
      <c r="D26" s="11" t="n">
        <v>3</v>
      </c>
      <c r="E26" s="11" t="n">
        <v>3</v>
      </c>
      <c r="F26" s="11" t="inlineStr">
        <is>
          <t>#</t>
        </is>
      </c>
      <c r="G26" s="27" t="n">
        <v>3</v>
      </c>
      <c r="H26" s="11" t="n">
        <v>1</v>
      </c>
      <c r="I26" s="11" t="n">
        <v>2</v>
      </c>
      <c r="J26" s="11" t="n">
        <v>2</v>
      </c>
      <c r="K26" s="11" t="n">
        <v>1</v>
      </c>
    </row>
    <row r="27">
      <c r="A27" s="25" t="inlineStr">
        <is>
          <t>Minnesota</t>
        </is>
      </c>
      <c r="B27" s="11" t="n">
        <v>7</v>
      </c>
      <c r="C27" s="11" t="n">
        <v>1</v>
      </c>
      <c r="D27" s="11" t="n">
        <v>6</v>
      </c>
      <c r="E27" s="11" t="n">
        <v>5</v>
      </c>
      <c r="F27" s="11" t="n">
        <v>1</v>
      </c>
      <c r="G27" s="27" t="n">
        <v>7</v>
      </c>
      <c r="H27" s="11" t="n">
        <v>1</v>
      </c>
      <c r="I27" s="11" t="n">
        <v>6</v>
      </c>
      <c r="J27" s="11" t="n">
        <v>4</v>
      </c>
      <c r="K27" s="11" t="n">
        <v>2</v>
      </c>
    </row>
    <row r="28">
      <c r="A28" s="25" t="inlineStr">
        <is>
          <t>Mississippi</t>
        </is>
      </c>
      <c r="B28" s="11" t="n">
        <v>1</v>
      </c>
      <c r="C28" s="11" t="n">
        <v>1</v>
      </c>
      <c r="D28" s="11" t="inlineStr">
        <is>
          <t>#</t>
        </is>
      </c>
      <c r="E28" s="11" t="inlineStr">
        <is>
          <t>#</t>
        </is>
      </c>
      <c r="F28" s="11" t="inlineStr">
        <is>
          <t>#</t>
        </is>
      </c>
      <c r="G28" s="27" t="n">
        <v>1</v>
      </c>
      <c r="H28" s="11" t="inlineStr">
        <is>
          <t>#</t>
        </is>
      </c>
      <c r="I28" s="11" t="n">
        <v>1</v>
      </c>
      <c r="J28" s="11" t="inlineStr">
        <is>
          <t>#</t>
        </is>
      </c>
      <c r="K28" s="11" t="inlineStr">
        <is>
          <t>#</t>
        </is>
      </c>
    </row>
    <row r="29">
      <c r="A29" s="25" t="inlineStr">
        <is>
          <t>Missouri</t>
        </is>
      </c>
      <c r="B29" s="11" t="n">
        <v>2</v>
      </c>
      <c r="C29" s="11" t="n">
        <v>1</v>
      </c>
      <c r="D29" s="11" t="n">
        <v>1</v>
      </c>
      <c r="E29" s="11" t="n">
        <v>1</v>
      </c>
      <c r="F29" s="11" t="inlineStr">
        <is>
          <t>#</t>
        </is>
      </c>
      <c r="G29" s="27" t="n">
        <v>2</v>
      </c>
      <c r="H29" s="11" t="n">
        <v>1</v>
      </c>
      <c r="I29" s="11" t="n">
        <v>1</v>
      </c>
      <c r="J29" s="11" t="n">
        <v>1</v>
      </c>
      <c r="K29" s="11" t="inlineStr">
        <is>
          <t>#</t>
        </is>
      </c>
    </row>
    <row r="30">
      <c r="A30" s="25" t="inlineStr">
        <is>
          <t>Montana</t>
        </is>
      </c>
      <c r="B30" s="11" t="n">
        <v>4</v>
      </c>
      <c r="C30" s="11" t="n">
        <v>1</v>
      </c>
      <c r="D30" s="11" t="n">
        <v>4</v>
      </c>
      <c r="E30" s="11" t="n">
        <v>2</v>
      </c>
      <c r="F30" s="11" t="n">
        <v>1</v>
      </c>
      <c r="G30" s="27" t="n">
        <v>3</v>
      </c>
      <c r="H30" s="11" t="inlineStr">
        <is>
          <t>#</t>
        </is>
      </c>
      <c r="I30" s="11" t="n">
        <v>3</v>
      </c>
      <c r="J30" s="11" t="n">
        <v>2</v>
      </c>
      <c r="K30" s="11" t="n">
        <v>1</v>
      </c>
    </row>
    <row r="31">
      <c r="A31" s="25" t="inlineStr">
        <is>
          <t>Nebraska</t>
        </is>
      </c>
      <c r="B31" s="11" t="n">
        <v>4</v>
      </c>
      <c r="C31" s="11" t="n">
        <v>2</v>
      </c>
      <c r="D31" s="11" t="n">
        <v>3</v>
      </c>
      <c r="E31" s="11" t="n">
        <v>2</v>
      </c>
      <c r="F31" s="11" t="n">
        <v>1</v>
      </c>
      <c r="G31" s="27" t="n">
        <v>7</v>
      </c>
      <c r="H31" s="11" t="n">
        <v>1</v>
      </c>
      <c r="I31" s="11" t="n">
        <v>6</v>
      </c>
      <c r="J31" s="11" t="n">
        <v>4</v>
      </c>
      <c r="K31" s="11" t="n">
        <v>2</v>
      </c>
    </row>
    <row r="32">
      <c r="A32" s="25" t="inlineStr">
        <is>
          <t>Nevada</t>
        </is>
      </c>
      <c r="B32" s="11" t="n">
        <v>16</v>
      </c>
      <c r="C32" s="11" t="n">
        <v>5</v>
      </c>
      <c r="D32" s="11" t="n">
        <v>11</v>
      </c>
      <c r="E32" s="11" t="n">
        <v>9</v>
      </c>
      <c r="F32" s="11" t="n">
        <v>2</v>
      </c>
      <c r="G32" s="27" t="n">
        <v>16</v>
      </c>
      <c r="H32" s="11" t="n">
        <v>3</v>
      </c>
      <c r="I32" s="11" t="n">
        <v>13</v>
      </c>
      <c r="J32" s="11" t="n">
        <v>10</v>
      </c>
      <c r="K32" s="11" t="n">
        <v>3</v>
      </c>
    </row>
    <row r="33">
      <c r="A33" s="25" t="inlineStr">
        <is>
          <t>New Hampshire</t>
        </is>
      </c>
      <c r="B33" s="11" t="n">
        <v>3</v>
      </c>
      <c r="C33" s="11" t="n">
        <v>1</v>
      </c>
      <c r="D33" s="11" t="n">
        <v>2</v>
      </c>
      <c r="E33" s="11" t="n">
        <v>1</v>
      </c>
      <c r="F33" s="11" t="n">
        <v>1</v>
      </c>
      <c r="G33" s="27" t="n">
        <v>3</v>
      </c>
      <c r="H33" s="11" t="n">
        <v>1</v>
      </c>
      <c r="I33" s="11" t="n">
        <v>2</v>
      </c>
      <c r="J33" s="11" t="n">
        <v>1</v>
      </c>
      <c r="K33" s="11" t="n">
        <v>1</v>
      </c>
    </row>
    <row r="34">
      <c r="A34" s="25" t="inlineStr">
        <is>
          <t>New Jersey</t>
        </is>
      </c>
      <c r="B34" s="11" t="n">
        <v>4</v>
      </c>
      <c r="C34" s="11" t="n">
        <v>2</v>
      </c>
      <c r="D34" s="11" t="n">
        <v>2</v>
      </c>
      <c r="E34" s="11" t="n">
        <v>1</v>
      </c>
      <c r="F34" s="11" t="n">
        <v>1</v>
      </c>
      <c r="G34" s="27" t="n">
        <v>3</v>
      </c>
      <c r="H34" s="11" t="n">
        <v>2</v>
      </c>
      <c r="I34" s="11" t="n">
        <v>1</v>
      </c>
      <c r="J34" s="11" t="n">
        <v>1</v>
      </c>
      <c r="K34" s="11" t="n">
        <v>1</v>
      </c>
    </row>
    <row r="35">
      <c r="A35" s="25" t="inlineStr">
        <is>
          <t>New Mexico</t>
        </is>
      </c>
      <c r="B35" s="11" t="n">
        <v>30</v>
      </c>
      <c r="C35" s="11" t="n">
        <v>5</v>
      </c>
      <c r="D35" s="11" t="n">
        <v>24</v>
      </c>
      <c r="E35" s="11" t="n">
        <v>19</v>
      </c>
      <c r="F35" s="11" t="n">
        <v>6</v>
      </c>
      <c r="G35" s="27" t="n">
        <v>24</v>
      </c>
      <c r="H35" s="11" t="n">
        <v>7</v>
      </c>
      <c r="I35" s="11" t="n">
        <v>17</v>
      </c>
      <c r="J35" s="11" t="n">
        <v>13</v>
      </c>
      <c r="K35" s="11" t="n">
        <v>5</v>
      </c>
    </row>
    <row r="36">
      <c r="A36" s="25" t="inlineStr">
        <is>
          <t>New York</t>
        </is>
      </c>
      <c r="B36" s="11" t="n">
        <v>7</v>
      </c>
      <c r="C36" s="11" t="n">
        <v>3</v>
      </c>
      <c r="D36" s="11" t="n">
        <v>3</v>
      </c>
      <c r="E36" s="11" t="n">
        <v>1</v>
      </c>
      <c r="F36" s="11" t="n">
        <v>2</v>
      </c>
      <c r="G36" s="27" t="n">
        <v>7</v>
      </c>
      <c r="H36" s="11" t="n">
        <v>2</v>
      </c>
      <c r="I36" s="11" t="n">
        <v>4</v>
      </c>
      <c r="J36" s="11" t="n">
        <v>1</v>
      </c>
      <c r="K36" s="11" t="n">
        <v>3</v>
      </c>
    </row>
    <row r="37">
      <c r="A37" s="25" t="inlineStr">
        <is>
          <t>North Carolina</t>
        </is>
      </c>
      <c r="B37" s="11" t="n">
        <v>6</v>
      </c>
      <c r="C37" s="11" t="n">
        <v>2</v>
      </c>
      <c r="D37" s="11" t="n">
        <v>4</v>
      </c>
      <c r="E37" s="11" t="n">
        <v>2</v>
      </c>
      <c r="F37" s="11" t="n">
        <v>2</v>
      </c>
      <c r="G37" s="27" t="n">
        <v>7</v>
      </c>
      <c r="H37" s="11" t="n">
        <v>1</v>
      </c>
      <c r="I37" s="11" t="n">
        <v>6</v>
      </c>
      <c r="J37" s="11" t="n">
        <v>2</v>
      </c>
      <c r="K37" s="11" t="n">
        <v>4</v>
      </c>
    </row>
    <row r="38">
      <c r="A38" s="25" t="inlineStr">
        <is>
          <t>North Dakota</t>
        </is>
      </c>
      <c r="B38" s="11" t="n">
        <v>4</v>
      </c>
      <c r="C38" s="11" t="n">
        <v>1</v>
      </c>
      <c r="D38" s="11" t="n">
        <v>3</v>
      </c>
      <c r="E38" s="11" t="n">
        <v>3</v>
      </c>
      <c r="F38" s="11" t="inlineStr">
        <is>
          <t>#</t>
        </is>
      </c>
      <c r="G38" s="27" t="n">
        <v>2</v>
      </c>
      <c r="H38" s="11" t="inlineStr">
        <is>
          <t>#</t>
        </is>
      </c>
      <c r="I38" s="11" t="n">
        <v>1</v>
      </c>
      <c r="J38" s="11" t="n">
        <v>1</v>
      </c>
      <c r="K38" s="11" t="inlineStr">
        <is>
          <t>#</t>
        </is>
      </c>
    </row>
    <row r="39">
      <c r="A39" s="25" t="inlineStr">
        <is>
          <t>Ohio</t>
        </is>
      </c>
      <c r="B39" s="11" t="n">
        <v>2</v>
      </c>
      <c r="C39" s="11" t="n">
        <v>1</v>
      </c>
      <c r="D39" s="11" t="n">
        <v>1</v>
      </c>
      <c r="E39" s="11" t="n">
        <v>1</v>
      </c>
      <c r="F39" s="11" t="inlineStr">
        <is>
          <t>#</t>
        </is>
      </c>
      <c r="G39" s="27" t="n">
        <v>1</v>
      </c>
      <c r="H39" s="11" t="n">
        <v>1</v>
      </c>
      <c r="I39" s="11" t="n">
        <v>1</v>
      </c>
      <c r="J39" s="11" t="inlineStr">
        <is>
          <t>#</t>
        </is>
      </c>
      <c r="K39" s="11" t="inlineStr">
        <is>
          <t>#</t>
        </is>
      </c>
    </row>
    <row r="40">
      <c r="A40" s="25" t="inlineStr">
        <is>
          <t>Oklahoma</t>
        </is>
      </c>
      <c r="B40" s="11" t="n">
        <v>6</v>
      </c>
      <c r="C40" s="11" t="n">
        <v>1</v>
      </c>
      <c r="D40" s="11" t="n">
        <v>5</v>
      </c>
      <c r="E40" s="11" t="n">
        <v>5</v>
      </c>
      <c r="F40" s="11" t="inlineStr">
        <is>
          <t>#</t>
        </is>
      </c>
      <c r="G40" s="27" t="n">
        <v>5</v>
      </c>
      <c r="H40" s="11" t="n">
        <v>1</v>
      </c>
      <c r="I40" s="11" t="n">
        <v>4</v>
      </c>
      <c r="J40" s="11" t="n">
        <v>3</v>
      </c>
      <c r="K40" s="11" t="n">
        <v>1</v>
      </c>
    </row>
    <row r="41">
      <c r="A41" s="25" t="inlineStr">
        <is>
          <t>Oregon</t>
        </is>
      </c>
      <c r="B41" s="11" t="n">
        <v>13</v>
      </c>
      <c r="C41" s="11" t="n">
        <v>4</v>
      </c>
      <c r="D41" s="11" t="n">
        <v>9</v>
      </c>
      <c r="E41" s="11" t="n">
        <v>7</v>
      </c>
      <c r="F41" s="11" t="n">
        <v>2</v>
      </c>
      <c r="G41" s="27" t="n">
        <v>14</v>
      </c>
      <c r="H41" s="11" t="n">
        <v>2</v>
      </c>
      <c r="I41" s="11" t="n">
        <v>12</v>
      </c>
      <c r="J41" s="11" t="n">
        <v>9</v>
      </c>
      <c r="K41" s="11" t="n">
        <v>3</v>
      </c>
    </row>
    <row r="42">
      <c r="A42" s="25" t="inlineStr">
        <is>
          <t>Pennsylvania</t>
        </is>
      </c>
      <c r="B42" s="11" t="n">
        <v>3</v>
      </c>
      <c r="C42" s="11" t="n">
        <v>1</v>
      </c>
      <c r="D42" s="11" t="n">
        <v>2</v>
      </c>
      <c r="E42" s="11" t="n">
        <v>1</v>
      </c>
      <c r="F42" s="11" t="n">
        <v>1</v>
      </c>
      <c r="G42" s="27" t="n">
        <v>3</v>
      </c>
      <c r="H42" s="11" t="n">
        <v>1</v>
      </c>
      <c r="I42" s="11" t="n">
        <v>2</v>
      </c>
      <c r="J42" s="11" t="n">
        <v>1</v>
      </c>
      <c r="K42" s="11" t="n">
        <v>1</v>
      </c>
    </row>
    <row r="43">
      <c r="A43" s="25" t="inlineStr">
        <is>
          <t>Rhode Island</t>
        </is>
      </c>
      <c r="B43" s="11" t="n">
        <v>9</v>
      </c>
      <c r="C43" s="11" t="n">
        <v>2</v>
      </c>
      <c r="D43" s="11" t="n">
        <v>7</v>
      </c>
      <c r="E43" s="11" t="n">
        <v>4</v>
      </c>
      <c r="F43" s="11" t="n">
        <v>3</v>
      </c>
      <c r="G43" s="27" t="n">
        <v>7</v>
      </c>
      <c r="H43" s="11" t="n">
        <v>1</v>
      </c>
      <c r="I43" s="11" t="n">
        <v>5</v>
      </c>
      <c r="J43" s="11" t="n">
        <v>3</v>
      </c>
      <c r="K43" s="11" t="n">
        <v>3</v>
      </c>
    </row>
    <row r="44">
      <c r="A44" s="25" t="inlineStr">
        <is>
          <t>South Carolina</t>
        </is>
      </c>
      <c r="B44" s="11" t="n">
        <v>2</v>
      </c>
      <c r="C44" s="11" t="n">
        <v>1</v>
      </c>
      <c r="D44" s="11" t="n">
        <v>1</v>
      </c>
      <c r="E44" s="11" t="n">
        <v>1</v>
      </c>
      <c r="F44" s="11" t="inlineStr">
        <is>
          <t>#</t>
        </is>
      </c>
      <c r="G44" s="27" t="n">
        <v>2</v>
      </c>
      <c r="H44" s="11" t="n">
        <v>1</v>
      </c>
      <c r="I44" s="11" t="n">
        <v>1</v>
      </c>
      <c r="J44" s="11" t="n">
        <v>1</v>
      </c>
      <c r="K44" s="11" t="inlineStr">
        <is>
          <t>#</t>
        </is>
      </c>
    </row>
    <row r="45">
      <c r="A45" s="25" t="inlineStr">
        <is>
          <t>South Dakota</t>
        </is>
      </c>
      <c r="B45" s="11" t="n">
        <v>5</v>
      </c>
      <c r="C45" s="11" t="n">
        <v>1</v>
      </c>
      <c r="D45" s="11" t="n">
        <v>4</v>
      </c>
      <c r="E45" s="11" t="n">
        <v>2</v>
      </c>
      <c r="F45" s="11" t="n">
        <v>2</v>
      </c>
      <c r="G45" s="27" t="n">
        <v>4</v>
      </c>
      <c r="H45" s="11" t="n">
        <v>1</v>
      </c>
      <c r="I45" s="11" t="n">
        <v>3</v>
      </c>
      <c r="J45" s="11" t="n">
        <v>2</v>
      </c>
      <c r="K45" s="11" t="n">
        <v>1</v>
      </c>
    </row>
    <row r="46">
      <c r="A46" s="25" t="inlineStr">
        <is>
          <t>Tennessee</t>
        </is>
      </c>
      <c r="B46" s="11" t="n">
        <v>2</v>
      </c>
      <c r="C46" s="11" t="n">
        <v>1</v>
      </c>
      <c r="D46" s="11" t="n">
        <v>1</v>
      </c>
      <c r="E46" s="11" t="n">
        <v>1</v>
      </c>
      <c r="F46" s="11" t="inlineStr">
        <is>
          <t>#</t>
        </is>
      </c>
      <c r="G46" s="27" t="n">
        <v>2</v>
      </c>
      <c r="H46" s="11" t="n">
        <v>1</v>
      </c>
      <c r="I46" s="11" t="n">
        <v>2</v>
      </c>
      <c r="J46" s="11" t="n">
        <v>1</v>
      </c>
      <c r="K46" s="11" t="inlineStr">
        <is>
          <t>#</t>
        </is>
      </c>
    </row>
    <row r="47">
      <c r="A47" s="25" t="inlineStr">
        <is>
          <t>Texas</t>
        </is>
      </c>
      <c r="B47" s="11" t="n">
        <v>15</v>
      </c>
      <c r="C47" s="11" t="n">
        <v>5</v>
      </c>
      <c r="D47" s="11" t="n">
        <v>10</v>
      </c>
      <c r="E47" s="11" t="n">
        <v>10</v>
      </c>
      <c r="F47" s="11" t="inlineStr">
        <is>
          <t>#</t>
        </is>
      </c>
      <c r="G47" s="27" t="n">
        <v>16</v>
      </c>
      <c r="H47" s="11" t="n">
        <v>6</v>
      </c>
      <c r="I47" s="11" t="n">
        <v>9</v>
      </c>
      <c r="J47" s="11" t="n">
        <v>9</v>
      </c>
      <c r="K47" s="11" t="n">
        <v>1</v>
      </c>
    </row>
    <row r="48">
      <c r="A48" s="25" t="inlineStr">
        <is>
          <t>Utah</t>
        </is>
      </c>
      <c r="B48" s="11" t="n">
        <v>12</v>
      </c>
      <c r="C48" s="11" t="n">
        <v>3</v>
      </c>
      <c r="D48" s="11" t="n">
        <v>9</v>
      </c>
      <c r="E48" s="11" t="n">
        <v>7</v>
      </c>
      <c r="F48" s="11" t="n">
        <v>2</v>
      </c>
      <c r="G48" s="27" t="n">
        <v>10</v>
      </c>
      <c r="H48" s="11" t="n">
        <v>1</v>
      </c>
      <c r="I48" s="11" t="n">
        <v>9</v>
      </c>
      <c r="J48" s="11" t="n">
        <v>7</v>
      </c>
      <c r="K48" s="11" t="n">
        <v>2</v>
      </c>
    </row>
    <row r="49">
      <c r="A49" s="25" t="inlineStr">
        <is>
          <t>Vermont</t>
        </is>
      </c>
      <c r="B49" s="11" t="n">
        <v>2</v>
      </c>
      <c r="C49" s="11" t="n">
        <v>1</v>
      </c>
      <c r="D49" s="11" t="n">
        <v>1</v>
      </c>
      <c r="E49" s="11" t="n">
        <v>1</v>
      </c>
      <c r="F49" s="11" t="inlineStr">
        <is>
          <t>#</t>
        </is>
      </c>
      <c r="G49" s="27" t="n">
        <v>1</v>
      </c>
      <c r="H49" s="11" t="inlineStr">
        <is>
          <t>#</t>
        </is>
      </c>
      <c r="I49" s="11" t="n">
        <v>1</v>
      </c>
      <c r="J49" s="11" t="n">
        <v>1</v>
      </c>
      <c r="K49" s="11" t="inlineStr">
        <is>
          <t>#</t>
        </is>
      </c>
    </row>
    <row r="50">
      <c r="A50" s="25" t="inlineStr">
        <is>
          <t>Virginia</t>
        </is>
      </c>
      <c r="B50" s="11" t="n">
        <v>7</v>
      </c>
      <c r="C50" s="11" t="n">
        <v>3</v>
      </c>
      <c r="D50" s="11" t="n">
        <v>4</v>
      </c>
      <c r="E50" s="11" t="n">
        <v>3</v>
      </c>
      <c r="F50" s="11" t="n">
        <v>1</v>
      </c>
      <c r="G50" s="27" t="n">
        <v>9</v>
      </c>
      <c r="H50" s="11" t="n">
        <v>3</v>
      </c>
      <c r="I50" s="11" t="n">
        <v>5</v>
      </c>
      <c r="J50" s="11" t="n">
        <v>4</v>
      </c>
      <c r="K50" s="11" t="n">
        <v>2</v>
      </c>
    </row>
    <row r="51">
      <c r="A51" s="25" t="inlineStr">
        <is>
          <t>Washington</t>
        </is>
      </c>
      <c r="B51" s="11" t="n">
        <v>8</v>
      </c>
      <c r="C51" s="11" t="n">
        <v>2</v>
      </c>
      <c r="D51" s="11" t="n">
        <v>6</v>
      </c>
      <c r="E51" s="11" t="n">
        <v>5</v>
      </c>
      <c r="F51" s="11" t="n">
        <v>1</v>
      </c>
      <c r="G51" s="27" t="n">
        <v>9</v>
      </c>
      <c r="H51" s="11" t="n">
        <v>2</v>
      </c>
      <c r="I51" s="11" t="n">
        <v>7</v>
      </c>
      <c r="J51" s="11" t="n">
        <v>5</v>
      </c>
      <c r="K51" s="11" t="n">
        <v>3</v>
      </c>
    </row>
    <row r="52">
      <c r="A52" s="25" t="inlineStr">
        <is>
          <t>West Virginia</t>
        </is>
      </c>
      <c r="B52" s="11" t="n">
        <v>1</v>
      </c>
      <c r="C52" s="11" t="inlineStr">
        <is>
          <t>#</t>
        </is>
      </c>
      <c r="D52" s="11" t="n">
        <v>1</v>
      </c>
      <c r="E52" s="11" t="inlineStr">
        <is>
          <t>#</t>
        </is>
      </c>
      <c r="F52" s="11" t="inlineStr">
        <is>
          <t>#</t>
        </is>
      </c>
      <c r="G52" s="27" t="n">
        <v>1</v>
      </c>
      <c r="H52" s="11" t="inlineStr">
        <is>
          <t>#</t>
        </is>
      </c>
      <c r="I52" s="11" t="n">
        <v>1</v>
      </c>
      <c r="J52" s="11" t="n">
        <v>1</v>
      </c>
      <c r="K52" s="11" t="inlineStr">
        <is>
          <t>#</t>
        </is>
      </c>
    </row>
    <row r="53">
      <c r="A53" s="25" t="inlineStr">
        <is>
          <t>Wisconsin</t>
        </is>
      </c>
      <c r="B53" s="11" t="n">
        <v>6</v>
      </c>
      <c r="C53" s="11" t="n">
        <v>2</v>
      </c>
      <c r="D53" s="11" t="n">
        <v>4</v>
      </c>
      <c r="E53" s="11" t="n">
        <v>2</v>
      </c>
      <c r="F53" s="11" t="n">
        <v>2</v>
      </c>
      <c r="G53" s="27" t="n">
        <v>7</v>
      </c>
      <c r="H53" s="11" t="n">
        <v>2</v>
      </c>
      <c r="I53" s="11" t="n">
        <v>5</v>
      </c>
      <c r="J53" s="11" t="n">
        <v>3</v>
      </c>
      <c r="K53" s="11" t="n">
        <v>2</v>
      </c>
    </row>
    <row r="54">
      <c r="A54" s="25" t="inlineStr">
        <is>
          <t>Wyoming</t>
        </is>
      </c>
      <c r="B54" s="11" t="n">
        <v>5</v>
      </c>
      <c r="C54" s="11" t="inlineStr">
        <is>
          <t>#</t>
        </is>
      </c>
      <c r="D54" s="11" t="n">
        <v>4</v>
      </c>
      <c r="E54" s="11" t="n">
        <v>3</v>
      </c>
      <c r="F54" s="11" t="n">
        <v>1</v>
      </c>
      <c r="G54" s="27" t="n">
        <v>5</v>
      </c>
      <c r="H54" s="11" t="n">
        <v>1</v>
      </c>
      <c r="I54" s="11" t="n">
        <v>4</v>
      </c>
      <c r="J54" s="11" t="n">
        <v>3</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1</v>
      </c>
      <c r="D56" s="11" t="n">
        <v>6</v>
      </c>
      <c r="E56" s="11" t="n">
        <v>2</v>
      </c>
      <c r="F56" s="11" t="n">
        <v>4</v>
      </c>
      <c r="G56" s="27" t="n">
        <v>6</v>
      </c>
      <c r="H56" s="11" t="n">
        <v>1</v>
      </c>
      <c r="I56" s="11" t="n">
        <v>4</v>
      </c>
      <c r="J56" s="11" t="n">
        <v>2</v>
      </c>
      <c r="K56" s="11" t="n">
        <v>3</v>
      </c>
    </row>
    <row r="57">
      <c r="A57" s="28" t="inlineStr">
        <is>
          <t>DoDEA¹</t>
        </is>
      </c>
      <c r="B57" s="15" t="n">
        <v>7</v>
      </c>
      <c r="C57" s="15" t="n">
        <v>1</v>
      </c>
      <c r="D57" s="15" t="n">
        <v>6</v>
      </c>
      <c r="E57" s="15" t="n">
        <v>4</v>
      </c>
      <c r="F57" s="15" t="n">
        <v>1</v>
      </c>
      <c r="G57" s="32" t="n">
        <v>7</v>
      </c>
      <c r="H57" s="15" t="n">
        <v>1</v>
      </c>
      <c r="I57" s="15" t="n">
        <v>5</v>
      </c>
      <c r="J57" s="15" t="n">
        <v>4</v>
      </c>
      <c r="K57" s="15" t="n">
        <v>2</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49.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2</v>
      </c>
      <c r="D4" s="11" t="n">
        <v>9</v>
      </c>
      <c r="E4" s="11" t="n">
        <v>7</v>
      </c>
      <c r="F4" s="11" t="n">
        <v>2</v>
      </c>
      <c r="G4" s="27" t="n">
        <v>11</v>
      </c>
      <c r="H4" s="11" t="n">
        <v>2</v>
      </c>
      <c r="I4" s="11" t="n">
        <v>9</v>
      </c>
      <c r="J4" s="11" t="n">
        <v>6</v>
      </c>
      <c r="K4" s="11" t="n">
        <v>3</v>
      </c>
    </row>
    <row r="5">
      <c r="A5" s="25" t="inlineStr">
        <is>
          <t>Alabama</t>
        </is>
      </c>
      <c r="B5" s="11" t="n">
        <v>3</v>
      </c>
      <c r="C5" s="11" t="n">
        <v>1</v>
      </c>
      <c r="D5" s="11" t="n">
        <v>2</v>
      </c>
      <c r="E5" s="11" t="n">
        <v>2</v>
      </c>
      <c r="F5" s="11" t="inlineStr">
        <is>
          <t>#</t>
        </is>
      </c>
      <c r="G5" s="27" t="n">
        <v>2</v>
      </c>
      <c r="H5" s="11" t="inlineStr">
        <is>
          <t>#</t>
        </is>
      </c>
      <c r="I5" s="11" t="n">
        <v>2</v>
      </c>
      <c r="J5" s="11" t="n">
        <v>2</v>
      </c>
      <c r="K5" s="11" t="inlineStr">
        <is>
          <t>#</t>
        </is>
      </c>
    </row>
    <row r="6">
      <c r="A6" s="25" t="inlineStr">
        <is>
          <t>Alaska</t>
        </is>
      </c>
      <c r="B6" s="11" t="n">
        <v>15</v>
      </c>
      <c r="C6" s="11" t="n">
        <v>2</v>
      </c>
      <c r="D6" s="11" t="n">
        <v>13</v>
      </c>
      <c r="E6" s="11" t="n">
        <v>9</v>
      </c>
      <c r="F6" s="11" t="n">
        <v>5</v>
      </c>
      <c r="G6" s="27" t="n">
        <v>10</v>
      </c>
      <c r="H6" s="11" t="n">
        <v>1</v>
      </c>
      <c r="I6" s="11" t="n">
        <v>9</v>
      </c>
      <c r="J6" s="11" t="n">
        <v>3</v>
      </c>
      <c r="K6" s="11" t="n">
        <v>6</v>
      </c>
    </row>
    <row r="7">
      <c r="A7" s="25" t="inlineStr">
        <is>
          <t>Arizona</t>
        </is>
      </c>
      <c r="B7" s="11" t="n">
        <v>17</v>
      </c>
      <c r="C7" s="11" t="n">
        <v>4</v>
      </c>
      <c r="D7" s="11" t="n">
        <v>13</v>
      </c>
      <c r="E7" s="11" t="n">
        <v>10</v>
      </c>
      <c r="F7" s="11" t="n">
        <v>2</v>
      </c>
      <c r="G7" s="27" t="n">
        <v>15</v>
      </c>
      <c r="H7" s="11" t="n">
        <v>2</v>
      </c>
      <c r="I7" s="11" t="n">
        <v>13</v>
      </c>
      <c r="J7" s="11" t="n">
        <v>9</v>
      </c>
      <c r="K7" s="11" t="n">
        <v>4</v>
      </c>
    </row>
    <row r="8">
      <c r="A8" s="25" t="inlineStr">
        <is>
          <t>Arkansas</t>
        </is>
      </c>
      <c r="B8" s="11" t="n">
        <v>7</v>
      </c>
      <c r="C8" s="11" t="n">
        <v>2</v>
      </c>
      <c r="D8" s="11" t="n">
        <v>5</v>
      </c>
      <c r="E8" s="11" t="n">
        <v>2</v>
      </c>
      <c r="F8" s="11" t="n">
        <v>3</v>
      </c>
      <c r="G8" s="27" t="n">
        <v>6</v>
      </c>
      <c r="H8" s="11" t="inlineStr">
        <is>
          <t>#</t>
        </is>
      </c>
      <c r="I8" s="11" t="n">
        <v>6</v>
      </c>
      <c r="J8" s="11" t="n">
        <v>1</v>
      </c>
      <c r="K8" s="11" t="n">
        <v>4</v>
      </c>
    </row>
    <row r="9">
      <c r="A9" s="25" t="inlineStr">
        <is>
          <t>California</t>
        </is>
      </c>
      <c r="B9" s="11" t="n">
        <v>33</v>
      </c>
      <c r="C9" s="11" t="n">
        <v>2</v>
      </c>
      <c r="D9" s="11" t="n">
        <v>31</v>
      </c>
      <c r="E9" s="11" t="n">
        <v>29</v>
      </c>
      <c r="F9" s="11" t="n">
        <v>2</v>
      </c>
      <c r="G9" s="27" t="n">
        <v>30</v>
      </c>
      <c r="H9" s="11" t="n">
        <v>1</v>
      </c>
      <c r="I9" s="11" t="n">
        <v>28</v>
      </c>
      <c r="J9" s="11" t="n">
        <v>26</v>
      </c>
      <c r="K9" s="11" t="n">
        <v>2</v>
      </c>
    </row>
    <row r="10">
      <c r="A10" s="25" t="inlineStr">
        <is>
          <t>Colorado</t>
        </is>
      </c>
      <c r="B10" s="11" t="n">
        <v>15</v>
      </c>
      <c r="C10" s="11" t="n">
        <v>2</v>
      </c>
      <c r="D10" s="11" t="n">
        <v>13</v>
      </c>
      <c r="E10" s="11" t="n">
        <v>8</v>
      </c>
      <c r="F10" s="11" t="n">
        <v>5</v>
      </c>
      <c r="G10" s="27" t="n">
        <v>11</v>
      </c>
      <c r="H10" s="11" t="n">
        <v>1</v>
      </c>
      <c r="I10" s="11" t="n">
        <v>10</v>
      </c>
      <c r="J10" s="11" t="n">
        <v>5</v>
      </c>
      <c r="K10" s="11" t="n">
        <v>5</v>
      </c>
    </row>
    <row r="11">
      <c r="A11" s="25" t="inlineStr">
        <is>
          <t>Connecticut</t>
        </is>
      </c>
      <c r="B11" s="11" t="n">
        <v>6</v>
      </c>
      <c r="C11" s="11" t="n">
        <v>2</v>
      </c>
      <c r="D11" s="11" t="n">
        <v>4</v>
      </c>
      <c r="E11" s="11" t="n">
        <v>1</v>
      </c>
      <c r="F11" s="11" t="n">
        <v>3</v>
      </c>
      <c r="G11" s="27" t="n">
        <v>6</v>
      </c>
      <c r="H11" s="11" t="n">
        <v>2</v>
      </c>
      <c r="I11" s="11" t="n">
        <v>4</v>
      </c>
      <c r="J11" s="11" t="n">
        <v>1</v>
      </c>
      <c r="K11" s="11" t="n">
        <v>3</v>
      </c>
    </row>
    <row r="12">
      <c r="A12" s="25" t="inlineStr">
        <is>
          <t>Delaware</t>
        </is>
      </c>
      <c r="B12" s="11" t="n">
        <v>5</v>
      </c>
      <c r="C12" s="11" t="n">
        <v>2</v>
      </c>
      <c r="D12" s="11" t="n">
        <v>3</v>
      </c>
      <c r="E12" s="11" t="n">
        <v>1</v>
      </c>
      <c r="F12" s="11" t="n">
        <v>1</v>
      </c>
      <c r="G12" s="27" t="n">
        <v>4</v>
      </c>
      <c r="H12" s="11" t="n">
        <v>1</v>
      </c>
      <c r="I12" s="11" t="n">
        <v>3</v>
      </c>
      <c r="J12" s="11" t="n">
        <v>1</v>
      </c>
      <c r="K12" s="11" t="n">
        <v>2</v>
      </c>
    </row>
    <row r="13">
      <c r="A13" s="25" t="inlineStr">
        <is>
          <t>Florida</t>
        </is>
      </c>
      <c r="B13" s="11" t="n">
        <v>9</v>
      </c>
      <c r="C13" s="11" t="n">
        <v>4</v>
      </c>
      <c r="D13" s="11" t="n">
        <v>5</v>
      </c>
      <c r="E13" s="11" t="n">
        <v>1</v>
      </c>
      <c r="F13" s="11" t="n">
        <v>4</v>
      </c>
      <c r="G13" s="27" t="n">
        <v>8</v>
      </c>
      <c r="H13" s="11" t="n">
        <v>2</v>
      </c>
      <c r="I13" s="11" t="n">
        <v>6</v>
      </c>
      <c r="J13" s="11" t="inlineStr">
        <is>
          <t>#</t>
        </is>
      </c>
      <c r="K13" s="11" t="n">
        <v>5</v>
      </c>
    </row>
    <row r="14">
      <c r="A14" s="25" t="inlineStr">
        <is>
          <t>Georgia</t>
        </is>
      </c>
      <c r="B14" s="11" t="n">
        <v>3</v>
      </c>
      <c r="C14" s="11" t="n">
        <v>1</v>
      </c>
      <c r="D14" s="11" t="n">
        <v>2</v>
      </c>
      <c r="E14" s="11" t="n">
        <v>1</v>
      </c>
      <c r="F14" s="11" t="n">
        <v>1</v>
      </c>
      <c r="G14" s="27" t="n">
        <v>4</v>
      </c>
      <c r="H14" s="11" t="n">
        <v>1</v>
      </c>
      <c r="I14" s="11" t="n">
        <v>3</v>
      </c>
      <c r="J14" s="11" t="n">
        <v>2</v>
      </c>
      <c r="K14" s="11" t="n">
        <v>1</v>
      </c>
    </row>
    <row r="15">
      <c r="A15" s="25" t="inlineStr">
        <is>
          <t>Hawaii</t>
        </is>
      </c>
      <c r="B15" s="11" t="n">
        <v>10</v>
      </c>
      <c r="C15" s="11" t="n">
        <v>2</v>
      </c>
      <c r="D15" s="11" t="n">
        <v>8</v>
      </c>
      <c r="E15" s="11" t="n">
        <v>6</v>
      </c>
      <c r="F15" s="11" t="n">
        <v>2</v>
      </c>
      <c r="G15" s="27" t="n">
        <v>10</v>
      </c>
      <c r="H15" s="11" t="n">
        <v>1</v>
      </c>
      <c r="I15" s="11" t="n">
        <v>10</v>
      </c>
      <c r="J15" s="11" t="n">
        <v>4</v>
      </c>
      <c r="K15" s="11" t="n">
        <v>6</v>
      </c>
    </row>
    <row r="16">
      <c r="A16" s="25" t="inlineStr">
        <is>
          <t>Idaho</t>
        </is>
      </c>
      <c r="B16" s="11" t="n">
        <v>8</v>
      </c>
      <c r="C16" s="11" t="n">
        <v>1</v>
      </c>
      <c r="D16" s="11" t="n">
        <v>7</v>
      </c>
      <c r="E16" s="11" t="n">
        <v>6</v>
      </c>
      <c r="F16" s="11" t="n">
        <v>2</v>
      </c>
      <c r="G16" s="27" t="n">
        <v>5</v>
      </c>
      <c r="H16" s="11" t="n">
        <v>1</v>
      </c>
      <c r="I16" s="11" t="n">
        <v>4</v>
      </c>
      <c r="J16" s="11" t="n">
        <v>3</v>
      </c>
      <c r="K16" s="11" t="n">
        <v>2</v>
      </c>
    </row>
    <row r="17">
      <c r="A17" s="25" t="inlineStr">
        <is>
          <t>Illinois</t>
        </is>
      </c>
      <c r="B17" s="11" t="n">
        <v>9</v>
      </c>
      <c r="C17" s="11" t="n">
        <v>3</v>
      </c>
      <c r="D17" s="11" t="n">
        <v>7</v>
      </c>
      <c r="E17" s="11" t="n">
        <v>5</v>
      </c>
      <c r="F17" s="11" t="n">
        <v>2</v>
      </c>
      <c r="G17" s="27" t="n">
        <v>8</v>
      </c>
      <c r="H17" s="11" t="n">
        <v>2</v>
      </c>
      <c r="I17" s="11" t="n">
        <v>6</v>
      </c>
      <c r="J17" s="11" t="n">
        <v>2</v>
      </c>
      <c r="K17" s="11" t="n">
        <v>5</v>
      </c>
    </row>
    <row r="18">
      <c r="A18" s="25" t="inlineStr">
        <is>
          <t>Indiana</t>
        </is>
      </c>
      <c r="B18" s="11" t="n">
        <v>4</v>
      </c>
      <c r="C18" s="11" t="n">
        <v>1</v>
      </c>
      <c r="D18" s="11" t="n">
        <v>3</v>
      </c>
      <c r="E18" s="11" t="n">
        <v>2</v>
      </c>
      <c r="F18" s="11" t="n">
        <v>1</v>
      </c>
      <c r="G18" s="27" t="n">
        <v>5</v>
      </c>
      <c r="H18" s="11" t="n">
        <v>1</v>
      </c>
      <c r="I18" s="11" t="n">
        <v>4</v>
      </c>
      <c r="J18" s="11" t="n">
        <v>1</v>
      </c>
      <c r="K18" s="11" t="n">
        <v>3</v>
      </c>
    </row>
    <row r="19">
      <c r="A19" s="25" t="inlineStr">
        <is>
          <t>Iowa</t>
        </is>
      </c>
      <c r="B19" s="11" t="n">
        <v>5</v>
      </c>
      <c r="C19" s="11" t="n">
        <v>1</v>
      </c>
      <c r="D19" s="11" t="n">
        <v>3</v>
      </c>
      <c r="E19" s="11" t="n">
        <v>2</v>
      </c>
      <c r="F19" s="11" t="n">
        <v>1</v>
      </c>
      <c r="G19" s="27" t="n">
        <v>5</v>
      </c>
      <c r="H19" s="11" t="n">
        <v>1</v>
      </c>
      <c r="I19" s="11" t="n">
        <v>4</v>
      </c>
      <c r="J19" s="11" t="n">
        <v>1</v>
      </c>
      <c r="K19" s="11" t="n">
        <v>3</v>
      </c>
    </row>
    <row r="20">
      <c r="A20" s="25" t="inlineStr">
        <is>
          <t>Kansas</t>
        </is>
      </c>
      <c r="B20" s="11" t="n">
        <v>9</v>
      </c>
      <c r="C20" s="11" t="n">
        <v>2</v>
      </c>
      <c r="D20" s="11" t="n">
        <v>7</v>
      </c>
      <c r="E20" s="11" t="n">
        <v>5</v>
      </c>
      <c r="F20" s="11" t="n">
        <v>2</v>
      </c>
      <c r="G20" s="27" t="n">
        <v>9</v>
      </c>
      <c r="H20" s="11" t="n">
        <v>2</v>
      </c>
      <c r="I20" s="11" t="n">
        <v>8</v>
      </c>
      <c r="J20" s="11" t="n">
        <v>5</v>
      </c>
      <c r="K20" s="11" t="n">
        <v>2</v>
      </c>
    </row>
    <row r="21">
      <c r="A21" s="25" t="inlineStr">
        <is>
          <t>Kentucky</t>
        </is>
      </c>
      <c r="B21" s="11" t="n">
        <v>2</v>
      </c>
      <c r="C21" s="11" t="n">
        <v>1</v>
      </c>
      <c r="D21" s="11" t="n">
        <v>1</v>
      </c>
      <c r="E21" s="11" t="n">
        <v>1</v>
      </c>
      <c r="F21" s="11" t="inlineStr">
        <is>
          <t>#</t>
        </is>
      </c>
      <c r="G21" s="27" t="n">
        <v>2</v>
      </c>
      <c r="H21" s="11" t="n">
        <v>1</v>
      </c>
      <c r="I21" s="11" t="n">
        <v>1</v>
      </c>
      <c r="J21" s="11" t="n">
        <v>1</v>
      </c>
      <c r="K21" s="11" t="n">
        <v>1</v>
      </c>
    </row>
    <row r="22">
      <c r="A22" s="25" t="inlineStr">
        <is>
          <t>Louisiana</t>
        </is>
      </c>
      <c r="B22" s="11" t="n">
        <v>1</v>
      </c>
      <c r="C22" s="11" t="inlineStr">
        <is>
          <t>#</t>
        </is>
      </c>
      <c r="D22" s="11" t="n">
        <v>1</v>
      </c>
      <c r="E22" s="11" t="inlineStr">
        <is>
          <t>#</t>
        </is>
      </c>
      <c r="F22" s="11" t="inlineStr">
        <is>
          <t>#</t>
        </is>
      </c>
      <c r="G22" s="27" t="n">
        <v>2</v>
      </c>
      <c r="H22" s="11" t="inlineStr">
        <is>
          <t>#</t>
        </is>
      </c>
      <c r="I22" s="11" t="n">
        <v>2</v>
      </c>
      <c r="J22" s="11" t="n">
        <v>1</v>
      </c>
      <c r="K22" s="11" t="n">
        <v>2</v>
      </c>
    </row>
    <row r="23">
      <c r="A23" s="25" t="inlineStr">
        <is>
          <t>Maine</t>
        </is>
      </c>
      <c r="B23" s="11" t="n">
        <v>2</v>
      </c>
      <c r="C23" s="11" t="inlineStr">
        <is>
          <t>#</t>
        </is>
      </c>
      <c r="D23" s="11" t="n">
        <v>1</v>
      </c>
      <c r="E23" s="11" t="n">
        <v>1</v>
      </c>
      <c r="F23" s="11" t="inlineStr">
        <is>
          <t>#</t>
        </is>
      </c>
      <c r="G23" s="27" t="n">
        <v>2</v>
      </c>
      <c r="H23" s="11" t="inlineStr">
        <is>
          <t>#</t>
        </is>
      </c>
      <c r="I23" s="11" t="n">
        <v>1</v>
      </c>
      <c r="J23" s="11" t="n">
        <v>1</v>
      </c>
      <c r="K23" s="11" t="n">
        <v>1</v>
      </c>
    </row>
    <row r="24">
      <c r="A24" s="25" t="inlineStr">
        <is>
          <t>Maryland</t>
        </is>
      </c>
      <c r="B24" s="11" t="n">
        <v>5</v>
      </c>
      <c r="C24" s="11" t="n">
        <v>3</v>
      </c>
      <c r="D24" s="11" t="n">
        <v>3</v>
      </c>
      <c r="E24" s="11" t="n">
        <v>1</v>
      </c>
      <c r="F24" s="11" t="n">
        <v>1</v>
      </c>
      <c r="G24" s="27" t="n">
        <v>6</v>
      </c>
      <c r="H24" s="11" t="n">
        <v>3</v>
      </c>
      <c r="I24" s="11" t="n">
        <v>3</v>
      </c>
      <c r="J24" s="11" t="n">
        <v>1</v>
      </c>
      <c r="K24" s="11" t="n">
        <v>2</v>
      </c>
    </row>
    <row r="25">
      <c r="A25" s="25" t="inlineStr">
        <is>
          <t>Massachusetts</t>
        </is>
      </c>
      <c r="B25" s="11" t="n">
        <v>6</v>
      </c>
      <c r="C25" s="11" t="n">
        <v>2</v>
      </c>
      <c r="D25" s="11" t="n">
        <v>4</v>
      </c>
      <c r="E25" s="11" t="n">
        <v>3</v>
      </c>
      <c r="F25" s="11" t="n">
        <v>1</v>
      </c>
      <c r="G25" s="27" t="n">
        <v>7</v>
      </c>
      <c r="H25" s="11" t="n">
        <v>1</v>
      </c>
      <c r="I25" s="11" t="n">
        <v>6</v>
      </c>
      <c r="J25" s="11" t="n">
        <v>5</v>
      </c>
      <c r="K25" s="11" t="n">
        <v>1</v>
      </c>
    </row>
    <row r="26">
      <c r="A26" s="25" t="inlineStr">
        <is>
          <t>Michigan</t>
        </is>
      </c>
      <c r="B26" s="11" t="n">
        <v>3</v>
      </c>
      <c r="C26" s="11" t="inlineStr">
        <is>
          <t>#</t>
        </is>
      </c>
      <c r="D26" s="11" t="n">
        <v>2</v>
      </c>
      <c r="E26" s="11" t="n">
        <v>1</v>
      </c>
      <c r="F26" s="11" t="n">
        <v>1</v>
      </c>
      <c r="G26" s="27" t="n">
        <v>4</v>
      </c>
      <c r="H26" s="11" t="n">
        <v>1</v>
      </c>
      <c r="I26" s="11" t="n">
        <v>3</v>
      </c>
      <c r="J26" s="11" t="n">
        <v>2</v>
      </c>
      <c r="K26" s="11" t="n">
        <v>1</v>
      </c>
    </row>
    <row r="27">
      <c r="A27" s="25" t="inlineStr">
        <is>
          <t>Minnesota</t>
        </is>
      </c>
      <c r="B27" s="11" t="n">
        <v>8</v>
      </c>
      <c r="C27" s="11" t="n">
        <v>1</v>
      </c>
      <c r="D27" s="11" t="n">
        <v>7</v>
      </c>
      <c r="E27" s="11" t="n">
        <v>4</v>
      </c>
      <c r="F27" s="11" t="n">
        <v>3</v>
      </c>
      <c r="G27" s="27" t="n">
        <v>8</v>
      </c>
      <c r="H27" s="11" t="n">
        <v>1</v>
      </c>
      <c r="I27" s="11" t="n">
        <v>7</v>
      </c>
      <c r="J27" s="11" t="n">
        <v>5</v>
      </c>
      <c r="K27" s="11" t="n">
        <v>3</v>
      </c>
    </row>
    <row r="28">
      <c r="A28" s="25" t="inlineStr">
        <is>
          <t>Mississippi</t>
        </is>
      </c>
      <c r="B28" s="11" t="n">
        <v>1</v>
      </c>
      <c r="C28" s="11" t="inlineStr">
        <is>
          <t>#</t>
        </is>
      </c>
      <c r="D28" s="11" t="n">
        <v>1</v>
      </c>
      <c r="E28" s="11" t="n">
        <v>1</v>
      </c>
      <c r="F28" s="11" t="inlineStr">
        <is>
          <t>#</t>
        </is>
      </c>
      <c r="G28" s="27" t="n">
        <v>1</v>
      </c>
      <c r="H28" s="11" t="inlineStr">
        <is>
          <t>#</t>
        </is>
      </c>
      <c r="I28" s="11" t="n">
        <v>1</v>
      </c>
      <c r="J28" s="11" t="inlineStr">
        <is>
          <t>#</t>
        </is>
      </c>
      <c r="K28" s="11" t="inlineStr">
        <is>
          <t>#</t>
        </is>
      </c>
    </row>
    <row r="29">
      <c r="A29" s="25" t="inlineStr">
        <is>
          <t>Missouri</t>
        </is>
      </c>
      <c r="B29" s="11" t="n">
        <v>2</v>
      </c>
      <c r="C29" s="11" t="inlineStr">
        <is>
          <t>#</t>
        </is>
      </c>
      <c r="D29" s="11" t="n">
        <v>1</v>
      </c>
      <c r="E29" s="11" t="n">
        <v>1</v>
      </c>
      <c r="F29" s="11" t="n">
        <v>1</v>
      </c>
      <c r="G29" s="27" t="n">
        <v>2</v>
      </c>
      <c r="H29" s="11" t="n">
        <v>1</v>
      </c>
      <c r="I29" s="11" t="n">
        <v>2</v>
      </c>
      <c r="J29" s="11" t="n">
        <v>1</v>
      </c>
      <c r="K29" s="11" t="n">
        <v>1</v>
      </c>
    </row>
    <row r="30">
      <c r="A30" s="25" t="inlineStr">
        <is>
          <t>Montana</t>
        </is>
      </c>
      <c r="B30" s="11" t="n">
        <v>5</v>
      </c>
      <c r="C30" s="11" t="inlineStr">
        <is>
          <t>#</t>
        </is>
      </c>
      <c r="D30" s="11" t="n">
        <v>5</v>
      </c>
      <c r="E30" s="11" t="n">
        <v>3</v>
      </c>
      <c r="F30" s="11" t="n">
        <v>2</v>
      </c>
      <c r="G30" s="27" t="n">
        <v>3</v>
      </c>
      <c r="H30" s="11" t="inlineStr">
        <is>
          <t>#</t>
        </is>
      </c>
      <c r="I30" s="11" t="n">
        <v>2</v>
      </c>
      <c r="J30" s="11" t="n">
        <v>1</v>
      </c>
      <c r="K30" s="11" t="n">
        <v>1</v>
      </c>
    </row>
    <row r="31">
      <c r="A31" s="25" t="inlineStr">
        <is>
          <t>Nebraska</t>
        </is>
      </c>
      <c r="B31" s="11" t="n">
        <v>7</v>
      </c>
      <c r="C31" s="11" t="n">
        <v>1</v>
      </c>
      <c r="D31" s="11" t="n">
        <v>6</v>
      </c>
      <c r="E31" s="11" t="n">
        <v>5</v>
      </c>
      <c r="F31" s="11" t="n">
        <v>2</v>
      </c>
      <c r="G31" s="27" t="n">
        <v>7</v>
      </c>
      <c r="H31" s="11" t="n">
        <v>1</v>
      </c>
      <c r="I31" s="11" t="n">
        <v>5</v>
      </c>
      <c r="J31" s="11" t="n">
        <v>3</v>
      </c>
      <c r="K31" s="11" t="n">
        <v>2</v>
      </c>
    </row>
    <row r="32">
      <c r="A32" s="25" t="inlineStr">
        <is>
          <t>Nevada</t>
        </is>
      </c>
      <c r="B32" s="11" t="n">
        <v>23</v>
      </c>
      <c r="C32" s="11" t="n">
        <v>5</v>
      </c>
      <c r="D32" s="11" t="n">
        <v>17</v>
      </c>
      <c r="E32" s="11" t="n">
        <v>11</v>
      </c>
      <c r="F32" s="11" t="n">
        <v>6</v>
      </c>
      <c r="G32" s="27" t="n">
        <v>20</v>
      </c>
      <c r="H32" s="11" t="n">
        <v>2</v>
      </c>
      <c r="I32" s="11" t="n">
        <v>19</v>
      </c>
      <c r="J32" s="11" t="n">
        <v>10</v>
      </c>
      <c r="K32" s="11" t="n">
        <v>9</v>
      </c>
    </row>
    <row r="33">
      <c r="A33" s="25" t="inlineStr">
        <is>
          <t>New Hampshire</t>
        </is>
      </c>
      <c r="B33" s="11" t="n">
        <v>3</v>
      </c>
      <c r="C33" s="11" t="n">
        <v>1</v>
      </c>
      <c r="D33" s="11" t="n">
        <v>3</v>
      </c>
      <c r="E33" s="11" t="n">
        <v>1</v>
      </c>
      <c r="F33" s="11" t="n">
        <v>1</v>
      </c>
      <c r="G33" s="27" t="n">
        <v>3</v>
      </c>
      <c r="H33" s="11" t="n">
        <v>1</v>
      </c>
      <c r="I33" s="11" t="n">
        <v>2</v>
      </c>
      <c r="J33" s="11" t="n">
        <v>1</v>
      </c>
      <c r="K33" s="11" t="n">
        <v>1</v>
      </c>
    </row>
    <row r="34">
      <c r="A34" s="25" t="inlineStr">
        <is>
          <t>New Jersey</t>
        </is>
      </c>
      <c r="B34" s="11" t="n">
        <v>4</v>
      </c>
      <c r="C34" s="11" t="n">
        <v>2</v>
      </c>
      <c r="D34" s="11" t="n">
        <v>2</v>
      </c>
      <c r="E34" s="11" t="n">
        <v>1</v>
      </c>
      <c r="F34" s="11" t="n">
        <v>1</v>
      </c>
      <c r="G34" s="27" t="n">
        <v>4</v>
      </c>
      <c r="H34" s="11" t="n">
        <v>3</v>
      </c>
      <c r="I34" s="11" t="n">
        <v>1</v>
      </c>
      <c r="J34" s="11" t="inlineStr">
        <is>
          <t>#</t>
        </is>
      </c>
      <c r="K34" s="11" t="n">
        <v>1</v>
      </c>
    </row>
    <row r="35">
      <c r="A35" s="25" t="inlineStr">
        <is>
          <t>New Mexico</t>
        </is>
      </c>
      <c r="B35" s="11" t="n">
        <v>23</v>
      </c>
      <c r="C35" s="11" t="n">
        <v>8</v>
      </c>
      <c r="D35" s="11" t="n">
        <v>16</v>
      </c>
      <c r="E35" s="11" t="n">
        <v>12</v>
      </c>
      <c r="F35" s="11" t="n">
        <v>3</v>
      </c>
      <c r="G35" s="27" t="n">
        <v>17</v>
      </c>
      <c r="H35" s="11" t="n">
        <v>4</v>
      </c>
      <c r="I35" s="11" t="n">
        <v>12</v>
      </c>
      <c r="J35" s="11" t="n">
        <v>7</v>
      </c>
      <c r="K35" s="11" t="n">
        <v>5</v>
      </c>
    </row>
    <row r="36">
      <c r="A36" s="25" t="inlineStr">
        <is>
          <t>New York</t>
        </is>
      </c>
      <c r="B36" s="11" t="n">
        <v>9</v>
      </c>
      <c r="C36" s="11" t="n">
        <v>2</v>
      </c>
      <c r="D36" s="11" t="n">
        <v>7</v>
      </c>
      <c r="E36" s="11" t="n">
        <v>1</v>
      </c>
      <c r="F36" s="11" t="n">
        <v>6</v>
      </c>
      <c r="G36" s="27" t="n">
        <v>8</v>
      </c>
      <c r="H36" s="11" t="n">
        <v>2</v>
      </c>
      <c r="I36" s="11" t="n">
        <v>6</v>
      </c>
      <c r="J36" s="11" t="inlineStr">
        <is>
          <t>#</t>
        </is>
      </c>
      <c r="K36" s="11" t="n">
        <v>6</v>
      </c>
    </row>
    <row r="37">
      <c r="A37" s="25" t="inlineStr">
        <is>
          <t>North Carolina</t>
        </is>
      </c>
      <c r="B37" s="11" t="n">
        <v>8</v>
      </c>
      <c r="C37" s="11" t="n">
        <v>1</v>
      </c>
      <c r="D37" s="11" t="n">
        <v>6</v>
      </c>
      <c r="E37" s="11" t="n">
        <v>3</v>
      </c>
      <c r="F37" s="11" t="n">
        <v>4</v>
      </c>
      <c r="G37" s="27" t="n">
        <v>6</v>
      </c>
      <c r="H37" s="11" t="n">
        <v>1</v>
      </c>
      <c r="I37" s="11" t="n">
        <v>5</v>
      </c>
      <c r="J37" s="11" t="n">
        <v>2</v>
      </c>
      <c r="K37" s="11" t="n">
        <v>3</v>
      </c>
    </row>
    <row r="38">
      <c r="A38" s="25" t="inlineStr">
        <is>
          <t>North Dakota</t>
        </is>
      </c>
      <c r="B38" s="11" t="n">
        <v>3</v>
      </c>
      <c r="C38" s="11" t="n">
        <v>1</v>
      </c>
      <c r="D38" s="11" t="n">
        <v>1</v>
      </c>
      <c r="E38" s="11" t="n">
        <v>1</v>
      </c>
      <c r="F38" s="11" t="inlineStr">
        <is>
          <t>#</t>
        </is>
      </c>
      <c r="G38" s="27" t="n">
        <v>2</v>
      </c>
      <c r="H38" s="11" t="n">
        <v>1</v>
      </c>
      <c r="I38" s="11" t="n">
        <v>1</v>
      </c>
      <c r="J38" s="11" t="inlineStr">
        <is>
          <t>#</t>
        </is>
      </c>
      <c r="K38" s="11" t="inlineStr">
        <is>
          <t>#</t>
        </is>
      </c>
    </row>
    <row r="39">
      <c r="A39" s="25" t="inlineStr">
        <is>
          <t>Ohio</t>
        </is>
      </c>
      <c r="B39" s="11" t="n">
        <v>2</v>
      </c>
      <c r="C39" s="11" t="n">
        <v>1</v>
      </c>
      <c r="D39" s="11" t="n">
        <v>2</v>
      </c>
      <c r="E39" s="11" t="n">
        <v>1</v>
      </c>
      <c r="F39" s="11" t="n">
        <v>1</v>
      </c>
      <c r="G39" s="27" t="n">
        <v>3</v>
      </c>
      <c r="H39" s="11" t="n">
        <v>1</v>
      </c>
      <c r="I39" s="11" t="n">
        <v>2</v>
      </c>
      <c r="J39" s="11" t="inlineStr">
        <is>
          <t>#</t>
        </is>
      </c>
      <c r="K39" s="11" t="n">
        <v>2</v>
      </c>
    </row>
    <row r="40">
      <c r="A40" s="25" t="inlineStr">
        <is>
          <t>Oklahoma</t>
        </is>
      </c>
      <c r="B40" s="11" t="n">
        <v>5</v>
      </c>
      <c r="C40" s="11" t="n">
        <v>1</v>
      </c>
      <c r="D40" s="11" t="n">
        <v>4</v>
      </c>
      <c r="E40" s="11" t="n">
        <v>3</v>
      </c>
      <c r="F40" s="11" t="n">
        <v>1</v>
      </c>
      <c r="G40" s="27" t="n">
        <v>4</v>
      </c>
      <c r="H40" s="11" t="n">
        <v>1</v>
      </c>
      <c r="I40" s="11" t="n">
        <v>3</v>
      </c>
      <c r="J40" s="11" t="n">
        <v>2</v>
      </c>
      <c r="K40" s="11" t="n">
        <v>1</v>
      </c>
    </row>
    <row r="41">
      <c r="A41" s="25" t="inlineStr">
        <is>
          <t>Oregon</t>
        </is>
      </c>
      <c r="B41" s="11" t="n">
        <v>15</v>
      </c>
      <c r="C41" s="11" t="n">
        <v>2</v>
      </c>
      <c r="D41" s="11" t="n">
        <v>13</v>
      </c>
      <c r="E41" s="11" t="n">
        <v>9</v>
      </c>
      <c r="F41" s="11" t="n">
        <v>4</v>
      </c>
      <c r="G41" s="27" t="n">
        <v>12</v>
      </c>
      <c r="H41" s="11" t="n">
        <v>1</v>
      </c>
      <c r="I41" s="11" t="n">
        <v>11</v>
      </c>
      <c r="J41" s="11" t="n">
        <v>6</v>
      </c>
      <c r="K41" s="11" t="n">
        <v>5</v>
      </c>
    </row>
    <row r="42">
      <c r="A42" s="25" t="inlineStr">
        <is>
          <t>Pennsylvania</t>
        </is>
      </c>
      <c r="B42" s="11" t="n">
        <v>3</v>
      </c>
      <c r="C42" s="11" t="n">
        <v>1</v>
      </c>
      <c r="D42" s="11" t="n">
        <v>2</v>
      </c>
      <c r="E42" s="11" t="n">
        <v>1</v>
      </c>
      <c r="F42" s="11" t="n">
        <v>1</v>
      </c>
      <c r="G42" s="27" t="n">
        <v>3</v>
      </c>
      <c r="H42" s="11" t="n">
        <v>1</v>
      </c>
      <c r="I42" s="11" t="n">
        <v>2</v>
      </c>
      <c r="J42" s="11" t="inlineStr">
        <is>
          <t>#</t>
        </is>
      </c>
      <c r="K42" s="11" t="n">
        <v>2</v>
      </c>
    </row>
    <row r="43">
      <c r="A43" s="25" t="inlineStr">
        <is>
          <t>Rhode Island</t>
        </is>
      </c>
      <c r="B43" s="11" t="n">
        <v>8</v>
      </c>
      <c r="C43" s="11" t="n">
        <v>2</v>
      </c>
      <c r="D43" s="11" t="n">
        <v>6</v>
      </c>
      <c r="E43" s="11" t="n">
        <v>3</v>
      </c>
      <c r="F43" s="11" t="n">
        <v>3</v>
      </c>
      <c r="G43" s="27" t="n">
        <v>6</v>
      </c>
      <c r="H43" s="11" t="n">
        <v>1</v>
      </c>
      <c r="I43" s="11" t="n">
        <v>5</v>
      </c>
      <c r="J43" s="11" t="n">
        <v>3</v>
      </c>
      <c r="K43" s="11" t="n">
        <v>2</v>
      </c>
    </row>
    <row r="44">
      <c r="A44" s="25" t="inlineStr">
        <is>
          <t>South Carolina</t>
        </is>
      </c>
      <c r="B44" s="11" t="n">
        <v>4</v>
      </c>
      <c r="C44" s="11" t="n">
        <v>1</v>
      </c>
      <c r="D44" s="11" t="n">
        <v>3</v>
      </c>
      <c r="E44" s="11" t="n">
        <v>3</v>
      </c>
      <c r="F44" s="11" t="n">
        <v>1</v>
      </c>
      <c r="G44" s="27" t="n">
        <v>5</v>
      </c>
      <c r="H44" s="11" t="n">
        <v>1</v>
      </c>
      <c r="I44" s="11" t="n">
        <v>4</v>
      </c>
      <c r="J44" s="11" t="n">
        <v>3</v>
      </c>
      <c r="K44" s="11" t="n">
        <v>1</v>
      </c>
    </row>
    <row r="45">
      <c r="A45" s="25" t="inlineStr">
        <is>
          <t>South Dakota</t>
        </is>
      </c>
      <c r="B45" s="11" t="n">
        <v>4</v>
      </c>
      <c r="C45" s="11" t="n">
        <v>1</v>
      </c>
      <c r="D45" s="11" t="n">
        <v>3</v>
      </c>
      <c r="E45" s="11" t="n">
        <v>3</v>
      </c>
      <c r="F45" s="11" t="inlineStr">
        <is>
          <t>#</t>
        </is>
      </c>
      <c r="G45" s="27" t="n">
        <v>2</v>
      </c>
      <c r="H45" s="11" t="n">
        <v>1</v>
      </c>
      <c r="I45" s="11" t="n">
        <v>1</v>
      </c>
      <c r="J45" s="11" t="n">
        <v>1</v>
      </c>
      <c r="K45" s="11" t="inlineStr">
        <is>
          <t>#</t>
        </is>
      </c>
    </row>
    <row r="46">
      <c r="A46" s="25" t="inlineStr">
        <is>
          <t>Tennessee</t>
        </is>
      </c>
      <c r="B46" s="11" t="n">
        <v>2</v>
      </c>
      <c r="C46" s="11" t="n">
        <v>1</v>
      </c>
      <c r="D46" s="11" t="n">
        <v>1</v>
      </c>
      <c r="E46" s="11" t="n">
        <v>1</v>
      </c>
      <c r="F46" s="11" t="inlineStr">
        <is>
          <t>#</t>
        </is>
      </c>
      <c r="G46" s="27" t="n">
        <v>3</v>
      </c>
      <c r="H46" s="11" t="n">
        <v>1</v>
      </c>
      <c r="I46" s="11" t="n">
        <v>2</v>
      </c>
      <c r="J46" s="11" t="inlineStr">
        <is>
          <t>#</t>
        </is>
      </c>
      <c r="K46" s="11" t="n">
        <v>2</v>
      </c>
    </row>
    <row r="47">
      <c r="A47" s="25" t="inlineStr">
        <is>
          <t>Texas</t>
        </is>
      </c>
      <c r="B47" s="11" t="n">
        <v>16</v>
      </c>
      <c r="C47" s="11" t="n">
        <v>5</v>
      </c>
      <c r="D47" s="11" t="n">
        <v>10</v>
      </c>
      <c r="E47" s="11" t="n">
        <v>9</v>
      </c>
      <c r="F47" s="11" t="n">
        <v>2</v>
      </c>
      <c r="G47" s="27" t="n">
        <v>21</v>
      </c>
      <c r="H47" s="11" t="n">
        <v>6</v>
      </c>
      <c r="I47" s="11" t="n">
        <v>15</v>
      </c>
      <c r="J47" s="11" t="n">
        <v>14</v>
      </c>
      <c r="K47" s="11" t="n">
        <v>1</v>
      </c>
    </row>
    <row r="48">
      <c r="A48" s="25" t="inlineStr">
        <is>
          <t>Utah</t>
        </is>
      </c>
      <c r="B48" s="11" t="n">
        <v>12</v>
      </c>
      <c r="C48" s="11" t="n">
        <v>2</v>
      </c>
      <c r="D48" s="11" t="n">
        <v>9</v>
      </c>
      <c r="E48" s="11" t="n">
        <v>7</v>
      </c>
      <c r="F48" s="11" t="n">
        <v>2</v>
      </c>
      <c r="G48" s="27" t="n">
        <v>9</v>
      </c>
      <c r="H48" s="11" t="n">
        <v>2</v>
      </c>
      <c r="I48" s="11" t="n">
        <v>6</v>
      </c>
      <c r="J48" s="11" t="n">
        <v>3</v>
      </c>
      <c r="K48" s="11" t="n">
        <v>3</v>
      </c>
    </row>
    <row r="49">
      <c r="A49" s="25" t="inlineStr">
        <is>
          <t>Vermont</t>
        </is>
      </c>
      <c r="B49" s="11" t="n">
        <v>3</v>
      </c>
      <c r="C49" s="11" t="n">
        <v>1</v>
      </c>
      <c r="D49" s="11" t="n">
        <v>2</v>
      </c>
      <c r="E49" s="11" t="n">
        <v>1</v>
      </c>
      <c r="F49" s="11" t="inlineStr">
        <is>
          <t>#</t>
        </is>
      </c>
      <c r="G49" s="27" t="n">
        <v>2</v>
      </c>
      <c r="H49" s="11" t="inlineStr">
        <is>
          <t>#</t>
        </is>
      </c>
      <c r="I49" s="11" t="n">
        <v>2</v>
      </c>
      <c r="J49" s="11" t="n">
        <v>1</v>
      </c>
      <c r="K49" s="11" t="n">
        <v>1</v>
      </c>
    </row>
    <row r="50">
      <c r="A50" s="25" t="inlineStr">
        <is>
          <t>Virginia</t>
        </is>
      </c>
      <c r="B50" s="11" t="n">
        <v>7</v>
      </c>
      <c r="C50" s="11" t="n">
        <v>2</v>
      </c>
      <c r="D50" s="11" t="n">
        <v>5</v>
      </c>
      <c r="E50" s="11" t="n">
        <v>3</v>
      </c>
      <c r="F50" s="11" t="n">
        <v>2</v>
      </c>
      <c r="G50" s="27" t="n">
        <v>7</v>
      </c>
      <c r="H50" s="11" t="n">
        <v>1</v>
      </c>
      <c r="I50" s="11" t="n">
        <v>6</v>
      </c>
      <c r="J50" s="11" t="n">
        <v>3</v>
      </c>
      <c r="K50" s="11" t="n">
        <v>3</v>
      </c>
    </row>
    <row r="51">
      <c r="A51" s="25" t="inlineStr">
        <is>
          <t>Washington</t>
        </is>
      </c>
      <c r="B51" s="11" t="n">
        <v>8</v>
      </c>
      <c r="C51" s="11" t="n">
        <v>1</v>
      </c>
      <c r="D51" s="11" t="n">
        <v>6</v>
      </c>
      <c r="E51" s="11" t="n">
        <v>5</v>
      </c>
      <c r="F51" s="11" t="n">
        <v>1</v>
      </c>
      <c r="G51" s="27" t="n">
        <v>10</v>
      </c>
      <c r="H51" s="11" t="n">
        <v>1</v>
      </c>
      <c r="I51" s="11" t="n">
        <v>9</v>
      </c>
      <c r="J51" s="11" t="n">
        <v>6</v>
      </c>
      <c r="K51" s="11" t="n">
        <v>3</v>
      </c>
    </row>
    <row r="52">
      <c r="A52" s="25" t="inlineStr">
        <is>
          <t>West Virginia</t>
        </is>
      </c>
      <c r="B52" s="11" t="n">
        <v>1</v>
      </c>
      <c r="C52" s="11" t="inlineStr">
        <is>
          <t>#</t>
        </is>
      </c>
      <c r="D52" s="11" t="n">
        <v>1</v>
      </c>
      <c r="E52" s="11" t="n">
        <v>1</v>
      </c>
      <c r="F52" s="11" t="inlineStr">
        <is>
          <t>#</t>
        </is>
      </c>
      <c r="G52" s="27" t="n">
        <v>1</v>
      </c>
      <c r="H52" s="11" t="inlineStr">
        <is>
          <t>#</t>
        </is>
      </c>
      <c r="I52" s="11" t="inlineStr">
        <is>
          <t>#</t>
        </is>
      </c>
      <c r="J52" s="11" t="inlineStr">
        <is>
          <t>#</t>
        </is>
      </c>
      <c r="K52" s="11" t="inlineStr">
        <is>
          <t>#</t>
        </is>
      </c>
    </row>
    <row r="53">
      <c r="A53" s="25" t="inlineStr">
        <is>
          <t>Wisconsin</t>
        </is>
      </c>
      <c r="B53" s="11" t="n">
        <v>7</v>
      </c>
      <c r="C53" s="11" t="n">
        <v>2</v>
      </c>
      <c r="D53" s="11" t="n">
        <v>5</v>
      </c>
      <c r="E53" s="11" t="n">
        <v>3</v>
      </c>
      <c r="F53" s="11" t="n">
        <v>2</v>
      </c>
      <c r="G53" s="27" t="n">
        <v>6</v>
      </c>
      <c r="H53" s="11" t="n">
        <v>1</v>
      </c>
      <c r="I53" s="11" t="n">
        <v>5</v>
      </c>
      <c r="J53" s="11" t="n">
        <v>1</v>
      </c>
      <c r="K53" s="11" t="n">
        <v>4</v>
      </c>
    </row>
    <row r="54">
      <c r="A54" s="25" t="inlineStr">
        <is>
          <t>Wyoming</t>
        </is>
      </c>
      <c r="B54" s="11" t="n">
        <v>4</v>
      </c>
      <c r="C54" s="11" t="n">
        <v>1</v>
      </c>
      <c r="D54" s="11" t="n">
        <v>3</v>
      </c>
      <c r="E54" s="11" t="n">
        <v>3</v>
      </c>
      <c r="F54" s="11" t="inlineStr">
        <is>
          <t>#</t>
        </is>
      </c>
      <c r="G54" s="27" t="n">
        <v>3</v>
      </c>
      <c r="H54" s="11" t="inlineStr">
        <is>
          <t>#</t>
        </is>
      </c>
      <c r="I54" s="11" t="n">
        <v>2</v>
      </c>
      <c r="J54" s="11" t="n">
        <v>1</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9</v>
      </c>
      <c r="C56" s="11" t="n">
        <v>4</v>
      </c>
      <c r="D56" s="11" t="n">
        <v>5</v>
      </c>
      <c r="E56" s="11" t="n">
        <v>1</v>
      </c>
      <c r="F56" s="11" t="n">
        <v>4</v>
      </c>
      <c r="G56" s="27" t="n">
        <v>8</v>
      </c>
      <c r="H56" s="11" t="n">
        <v>2</v>
      </c>
      <c r="I56" s="11" t="n">
        <v>6</v>
      </c>
      <c r="J56" s="11" t="n">
        <v>1</v>
      </c>
      <c r="K56" s="11" t="n">
        <v>4</v>
      </c>
    </row>
    <row r="57">
      <c r="A57" s="28" t="inlineStr">
        <is>
          <t>DoDEA¹</t>
        </is>
      </c>
      <c r="B57" s="15" t="n">
        <v>6</v>
      </c>
      <c r="C57" s="15" t="n">
        <v>2</v>
      </c>
      <c r="D57" s="15" t="n">
        <v>4</v>
      </c>
      <c r="E57" s="15" t="n">
        <v>3</v>
      </c>
      <c r="F57" s="15" t="n">
        <v>2</v>
      </c>
      <c r="G57" s="32" t="n">
        <v>7</v>
      </c>
      <c r="H57" s="15" t="n">
        <v>2</v>
      </c>
      <c r="I57" s="15" t="n">
        <v>5</v>
      </c>
      <c r="J57" s="15" t="n">
        <v>3</v>
      </c>
      <c r="K57" s="15" t="n">
        <v>2</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xml><?xml version="1.0" encoding="utf-8"?>
<worksheet xmlns="http://schemas.openxmlformats.org/spreadsheetml/2006/main">
  <sheetPr>
    <outlinePr summaryBelow="1" summaryRight="1"/>
    <pageSetUpPr/>
  </sheetPr>
  <dimension ref="A1:E31"/>
  <sheetViews>
    <sheetView workbookViewId="0">
      <selection activeCell="A1" sqref="A1"/>
    </sheetView>
  </sheetViews>
  <sheetFormatPr baseColWidth="8" defaultRowHeight="15"/>
  <cols>
    <col width="43" customWidth="1" min="1" max="1"/>
    <col width="24" customWidth="1" min="2" max="2"/>
    <col width="24" customWidth="1" min="3" max="3"/>
    <col width="24" customWidth="1" min="4" max="4"/>
    <col width="24" customWidth="1" min="5" max="5"/>
  </cols>
  <sheetData>
    <row r="1">
      <c r="A1" s="2" t="inlineStr">
        <is>
          <t>Table A-4. Student sample sizes and target populations for Trial Urban District Assessment (TUDA) in reading at grades 4 and 8, by urban district: 2022</t>
        </is>
      </c>
    </row>
    <row r="2">
      <c r="A2" s="17" t="inlineStr">
        <is>
          <t>Urban district</t>
        </is>
      </c>
      <c r="B2" s="18" t="inlineStr">
        <is>
          <t>Grade 4</t>
        </is>
      </c>
      <c r="C2" s="19" t="n"/>
      <c r="D2" s="18" t="inlineStr">
        <is>
          <t>Grade 8</t>
        </is>
      </c>
      <c r="E2" s="19" t="n"/>
    </row>
    <row r="3">
      <c r="A3" s="6" t="n"/>
      <c r="B3" s="20" t="inlineStr">
        <is>
          <t>Sample size</t>
        </is>
      </c>
      <c r="C3" s="21" t="inlineStr">
        <is>
          <t>Target population</t>
        </is>
      </c>
      <c r="D3" s="22" t="inlineStr">
        <is>
          <t>Sample size</t>
        </is>
      </c>
      <c r="E3" s="21" t="inlineStr">
        <is>
          <t>Target population</t>
        </is>
      </c>
    </row>
    <row r="4">
      <c r="A4" s="25" t="inlineStr">
        <is>
          <t>Albuquerque</t>
        </is>
      </c>
      <c r="B4" s="11" t="n">
        <v>900</v>
      </c>
      <c r="C4" s="23" t="n">
        <v>6000</v>
      </c>
      <c r="D4" s="27" t="n">
        <v>900</v>
      </c>
      <c r="E4" s="23" t="n">
        <v>6000</v>
      </c>
    </row>
    <row r="5">
      <c r="A5" s="25" t="inlineStr">
        <is>
          <t>Atlanta</t>
        </is>
      </c>
      <c r="B5" s="11" t="n">
        <v>900</v>
      </c>
      <c r="C5" s="23" t="n">
        <v>4000</v>
      </c>
      <c r="D5" s="27" t="n">
        <v>900</v>
      </c>
      <c r="E5" s="23" t="n">
        <v>4000</v>
      </c>
    </row>
    <row r="6">
      <c r="A6" s="25" t="inlineStr">
        <is>
          <t>Austin</t>
        </is>
      </c>
      <c r="B6" s="11" t="n">
        <v>900</v>
      </c>
      <c r="C6" s="23" t="n">
        <v>5000</v>
      </c>
      <c r="D6" s="27" t="n">
        <v>900</v>
      </c>
      <c r="E6" s="23" t="n">
        <v>5000</v>
      </c>
    </row>
    <row r="7">
      <c r="A7" s="25" t="inlineStr">
        <is>
          <t>Baltimore City</t>
        </is>
      </c>
      <c r="B7" s="11" t="n">
        <v>800</v>
      </c>
      <c r="C7" s="23" t="n">
        <v>5000</v>
      </c>
      <c r="D7" s="27" t="n">
        <v>900</v>
      </c>
      <c r="E7" s="23" t="n">
        <v>5000</v>
      </c>
    </row>
    <row r="8">
      <c r="A8" s="25" t="inlineStr">
        <is>
          <t>Boston</t>
        </is>
      </c>
      <c r="B8" s="11" t="n">
        <v>900</v>
      </c>
      <c r="C8" s="23" t="n">
        <v>3000</v>
      </c>
      <c r="D8" s="27" t="n">
        <v>800</v>
      </c>
      <c r="E8" s="23" t="n">
        <v>3000</v>
      </c>
    </row>
    <row r="9">
      <c r="A9" s="25" t="inlineStr">
        <is>
          <t>Charlotte</t>
        </is>
      </c>
      <c r="B9" s="11" t="n">
        <v>900</v>
      </c>
      <c r="C9" s="23" t="n">
        <v>10000</v>
      </c>
      <c r="D9" s="24" t="n">
        <v>1000</v>
      </c>
      <c r="E9" s="23" t="n">
        <v>11000</v>
      </c>
    </row>
    <row r="10">
      <c r="A10" s="25" t="inlineStr">
        <is>
          <t>Chicago</t>
        </is>
      </c>
      <c r="B10" s="23" t="n">
        <v>1200</v>
      </c>
      <c r="C10" s="23" t="n">
        <v>22000</v>
      </c>
      <c r="D10" s="24" t="n">
        <v>1400</v>
      </c>
      <c r="E10" s="23" t="n">
        <v>26000</v>
      </c>
    </row>
    <row r="11">
      <c r="A11" s="25" t="inlineStr">
        <is>
          <t>Clark County (NV)</t>
        </is>
      </c>
      <c r="B11" s="23" t="n">
        <v>1300</v>
      </c>
      <c r="C11" s="23" t="n">
        <v>22000</v>
      </c>
      <c r="D11" s="24" t="n">
        <v>1300</v>
      </c>
      <c r="E11" s="23" t="n">
        <v>23000</v>
      </c>
    </row>
    <row r="12">
      <c r="A12" s="25" t="inlineStr">
        <is>
          <t>Cleveland</t>
        </is>
      </c>
      <c r="B12" s="11" t="n">
        <v>700</v>
      </c>
      <c r="C12" s="23" t="n">
        <v>3000</v>
      </c>
      <c r="D12" s="27" t="n">
        <v>800</v>
      </c>
      <c r="E12" s="23" t="n">
        <v>3000</v>
      </c>
    </row>
    <row r="13">
      <c r="A13" s="25" t="inlineStr">
        <is>
          <t>Dallas</t>
        </is>
      </c>
      <c r="B13" s="11" t="n">
        <v>900</v>
      </c>
      <c r="C13" s="23" t="n">
        <v>10000</v>
      </c>
      <c r="D13" s="27" t="n">
        <v>900</v>
      </c>
      <c r="E13" s="23" t="n">
        <v>9000</v>
      </c>
    </row>
    <row r="14">
      <c r="A14" s="25" t="inlineStr">
        <is>
          <t>Denver</t>
        </is>
      </c>
      <c r="B14" s="11" t="n">
        <v>900</v>
      </c>
      <c r="C14" s="23" t="n">
        <v>6000</v>
      </c>
      <c r="D14" s="27" t="n">
        <v>900</v>
      </c>
      <c r="E14" s="23" t="n">
        <v>7000</v>
      </c>
    </row>
    <row r="15">
      <c r="A15" s="25" t="inlineStr">
        <is>
          <t>Detroit</t>
        </is>
      </c>
      <c r="B15" s="11" t="n">
        <v>900</v>
      </c>
      <c r="C15" s="23" t="n">
        <v>4000</v>
      </c>
      <c r="D15" s="27" t="n">
        <v>800</v>
      </c>
      <c r="E15" s="23" t="n">
        <v>3000</v>
      </c>
    </row>
    <row r="16">
      <c r="A16" s="25" t="inlineStr">
        <is>
          <t>District of Columbia (DCPS)</t>
        </is>
      </c>
      <c r="B16" s="23" t="n">
        <v>1000</v>
      </c>
      <c r="C16" s="23" t="n">
        <v>4000</v>
      </c>
      <c r="D16" s="27" t="n">
        <v>800</v>
      </c>
      <c r="E16" s="23" t="n">
        <v>3000</v>
      </c>
    </row>
    <row r="17">
      <c r="A17" s="25" t="inlineStr">
        <is>
          <t>Duval County (FL)</t>
        </is>
      </c>
      <c r="B17" s="11" t="n">
        <v>900</v>
      </c>
      <c r="C17" s="23" t="n">
        <v>9000</v>
      </c>
      <c r="D17" s="24" t="n">
        <v>1000</v>
      </c>
      <c r="E17" s="23" t="n">
        <v>9000</v>
      </c>
    </row>
    <row r="18">
      <c r="A18" s="25" t="inlineStr">
        <is>
          <t>Fort Worth</t>
        </is>
      </c>
      <c r="B18" s="11" t="n">
        <v>900</v>
      </c>
      <c r="C18" s="23" t="n">
        <v>5000</v>
      </c>
      <c r="D18" s="27" t="n">
        <v>900</v>
      </c>
      <c r="E18" s="23" t="n">
        <v>5000</v>
      </c>
    </row>
    <row r="19">
      <c r="A19" s="25" t="inlineStr">
        <is>
          <t>Guilford County (NC)</t>
        </is>
      </c>
      <c r="B19" s="11" t="n">
        <v>900</v>
      </c>
      <c r="C19" s="23" t="n">
        <v>5000</v>
      </c>
      <c r="D19" s="27" t="n">
        <v>900</v>
      </c>
      <c r="E19" s="23" t="n">
        <v>5000</v>
      </c>
    </row>
    <row r="20">
      <c r="A20" s="25" t="inlineStr">
        <is>
          <t>Hillsborough County (FL)</t>
        </is>
      </c>
      <c r="B20" s="11" t="n">
        <v>900</v>
      </c>
      <c r="C20" s="23" t="n">
        <v>16000</v>
      </c>
      <c r="D20" s="27" t="n">
        <v>900</v>
      </c>
      <c r="E20" s="23" t="n">
        <v>16000</v>
      </c>
    </row>
    <row r="21">
      <c r="A21" s="25" t="inlineStr">
        <is>
          <t>Houston</t>
        </is>
      </c>
      <c r="B21" s="23" t="n">
        <v>1400</v>
      </c>
      <c r="C21" s="23" t="n">
        <v>15000</v>
      </c>
      <c r="D21" s="24" t="n">
        <v>1300</v>
      </c>
      <c r="E21" s="23" t="n">
        <v>11000</v>
      </c>
    </row>
    <row r="22">
      <c r="A22" s="25" t="inlineStr">
        <is>
          <t>Jefferson County (KY)</t>
        </is>
      </c>
      <c r="B22" s="11" t="n">
        <v>900</v>
      </c>
      <c r="C22" s="23" t="n">
        <v>6000</v>
      </c>
      <c r="D22" s="24" t="n">
        <v>1000</v>
      </c>
      <c r="E22" s="23" t="n">
        <v>7000</v>
      </c>
    </row>
    <row r="23">
      <c r="A23" s="25" t="inlineStr">
        <is>
          <t>Los Angeles</t>
        </is>
      </c>
      <c r="B23" s="23" t="n">
        <v>1300</v>
      </c>
      <c r="C23" s="23" t="n">
        <v>33000</v>
      </c>
      <c r="D23" s="24" t="n">
        <v>1400</v>
      </c>
      <c r="E23" s="23" t="n">
        <v>31000</v>
      </c>
    </row>
    <row r="24">
      <c r="A24" s="25" t="inlineStr">
        <is>
          <t>Miami-Dade</t>
        </is>
      </c>
      <c r="B24" s="23" t="n">
        <v>1400</v>
      </c>
      <c r="C24" s="23" t="n">
        <v>23000</v>
      </c>
      <c r="D24" s="24" t="n">
        <v>1400</v>
      </c>
      <c r="E24" s="23" t="n">
        <v>25000</v>
      </c>
    </row>
    <row r="25">
      <c r="A25" s="25" t="inlineStr">
        <is>
          <t>Milwaukee</t>
        </is>
      </c>
      <c r="B25" s="11" t="n">
        <v>800</v>
      </c>
      <c r="C25" s="23" t="n">
        <v>5000</v>
      </c>
      <c r="D25" s="27" t="n">
        <v>900</v>
      </c>
      <c r="E25" s="23" t="n">
        <v>5000</v>
      </c>
    </row>
    <row r="26">
      <c r="A26" s="25" t="inlineStr">
        <is>
          <t>New York City</t>
        </is>
      </c>
      <c r="B26" s="23" t="n">
        <v>1300</v>
      </c>
      <c r="C26" s="23" t="n">
        <v>59000</v>
      </c>
      <c r="D26" s="24" t="n">
        <v>1300</v>
      </c>
      <c r="E26" s="23" t="n">
        <v>63000</v>
      </c>
    </row>
    <row r="27">
      <c r="A27" s="25" t="inlineStr">
        <is>
          <t>Philadelphia</t>
        </is>
      </c>
      <c r="B27" s="11" t="n">
        <v>800</v>
      </c>
      <c r="C27" s="23" t="n">
        <v>9000</v>
      </c>
      <c r="D27" s="27" t="n">
        <v>800</v>
      </c>
      <c r="E27" s="23" t="n">
        <v>8000</v>
      </c>
    </row>
    <row r="28">
      <c r="A28" s="25" t="inlineStr">
        <is>
          <t>San Diego</t>
        </is>
      </c>
      <c r="B28" s="11" t="n">
        <v>800</v>
      </c>
      <c r="C28" s="23" t="n">
        <v>7000</v>
      </c>
      <c r="D28" s="27" t="n">
        <v>900</v>
      </c>
      <c r="E28" s="23" t="n">
        <v>6000</v>
      </c>
    </row>
    <row r="29">
      <c r="A29" s="31" t="inlineStr">
        <is>
          <t>Shelby County (TN)</t>
        </is>
      </c>
      <c r="B29" s="15" t="n">
        <v>900</v>
      </c>
      <c r="C29" s="29" t="n">
        <v>8000</v>
      </c>
      <c r="D29" s="32" t="n">
        <v>900</v>
      </c>
      <c r="E29" s="29" t="n">
        <v>7000</v>
      </c>
    </row>
    <row r="30">
      <c r="A30" s="16" t="inlineStr">
        <is>
          <t xml:space="preserve">NOTE: In 2022, a new category of "full-time remote student who cannot be assessed" was included in the sample size and target population. Beginning with the 2017 assessment, NAEP reading results are from a digitally based assessment; prior to 2017, results were from a paper-and-pencil based assessment. DCPS = District of Columbia Public Schools. The sample size is rounded to the nearest hundred. The target population is rounded to the nearest thousand. </t>
        </is>
      </c>
    </row>
    <row r="31">
      <c r="A31" s="16" t="inlineStr">
        <is>
          <t>SOURCE: U.S. Department of Education, Institute of Education Sciences, National Center for Education Statistics, National Assessment of Educational Progress (NAEP), 2022 Reading Assessment.</t>
        </is>
      </c>
    </row>
  </sheetData>
  <mergeCells count="3">
    <mergeCell ref="A2:A3"/>
    <mergeCell ref="B2:C2"/>
    <mergeCell ref="D2:E2"/>
  </mergeCells>
  <pageMargins left="0.75" right="0.75" top="1" bottom="1" header="0.5" footer="0.5"/>
</worksheet>
</file>

<file path=xl/worksheets/sheet50.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1</v>
      </c>
      <c r="D4" s="11" t="n">
        <v>10</v>
      </c>
      <c r="E4" s="11" t="n">
        <v>7</v>
      </c>
      <c r="F4" s="11" t="n">
        <v>4</v>
      </c>
      <c r="G4" s="27" t="n">
        <v>11</v>
      </c>
      <c r="H4" s="11" t="n">
        <v>1</v>
      </c>
      <c r="I4" s="11" t="n">
        <v>10</v>
      </c>
      <c r="J4" s="11" t="n">
        <v>5</v>
      </c>
      <c r="K4" s="11" t="n">
        <v>5</v>
      </c>
    </row>
    <row r="5">
      <c r="A5" s="25" t="inlineStr">
        <is>
          <t>Alabama</t>
        </is>
      </c>
      <c r="B5" s="11" t="n">
        <v>2</v>
      </c>
      <c r="C5" s="11" t="inlineStr">
        <is>
          <t>#</t>
        </is>
      </c>
      <c r="D5" s="11" t="n">
        <v>2</v>
      </c>
      <c r="E5" s="11" t="n">
        <v>2</v>
      </c>
      <c r="F5" s="11" t="n">
        <v>1</v>
      </c>
      <c r="G5" s="27" t="n">
        <v>2</v>
      </c>
      <c r="H5" s="11" t="inlineStr">
        <is>
          <t>#</t>
        </is>
      </c>
      <c r="I5" s="11" t="n">
        <v>2</v>
      </c>
      <c r="J5" s="11" t="n">
        <v>2</v>
      </c>
      <c r="K5" s="11" t="inlineStr">
        <is>
          <t>#</t>
        </is>
      </c>
    </row>
    <row r="6">
      <c r="A6" s="25" t="inlineStr">
        <is>
          <t>Alaska</t>
        </is>
      </c>
      <c r="B6" s="11" t="n">
        <v>14</v>
      </c>
      <c r="C6" s="11" t="n">
        <v>1</v>
      </c>
      <c r="D6" s="11" t="n">
        <v>13</v>
      </c>
      <c r="E6" s="11" t="n">
        <v>3</v>
      </c>
      <c r="F6" s="11" t="n">
        <v>10</v>
      </c>
      <c r="G6" s="27" t="n">
        <v>14</v>
      </c>
      <c r="H6" s="11" t="inlineStr">
        <is>
          <t>#</t>
        </is>
      </c>
      <c r="I6" s="11" t="n">
        <v>14</v>
      </c>
      <c r="J6" s="11" t="n">
        <v>2</v>
      </c>
      <c r="K6" s="11" t="n">
        <v>11</v>
      </c>
    </row>
    <row r="7">
      <c r="A7" s="25" t="inlineStr">
        <is>
          <t>Arizona</t>
        </is>
      </c>
      <c r="B7" s="11" t="n">
        <v>12</v>
      </c>
      <c r="C7" s="11" t="inlineStr">
        <is>
          <t>#</t>
        </is>
      </c>
      <c r="D7" s="11" t="n">
        <v>12</v>
      </c>
      <c r="E7" s="11" t="n">
        <v>5</v>
      </c>
      <c r="F7" s="11" t="n">
        <v>6</v>
      </c>
      <c r="G7" s="27" t="n">
        <v>7</v>
      </c>
      <c r="H7" s="11" t="inlineStr">
        <is>
          <t>#</t>
        </is>
      </c>
      <c r="I7" s="11" t="n">
        <v>7</v>
      </c>
      <c r="J7" s="11" t="n">
        <v>1</v>
      </c>
      <c r="K7" s="11" t="n">
        <v>6</v>
      </c>
    </row>
    <row r="8">
      <c r="A8" s="25" t="inlineStr">
        <is>
          <t>Arkansas</t>
        </is>
      </c>
      <c r="B8" s="11" t="n">
        <v>8</v>
      </c>
      <c r="C8" s="11" t="inlineStr">
        <is>
          <t>#</t>
        </is>
      </c>
      <c r="D8" s="11" t="n">
        <v>7</v>
      </c>
      <c r="E8" s="11" t="n">
        <v>3</v>
      </c>
      <c r="F8" s="11" t="n">
        <v>5</v>
      </c>
      <c r="G8" s="27" t="n">
        <v>8</v>
      </c>
      <c r="H8" s="11" t="inlineStr">
        <is>
          <t>#</t>
        </is>
      </c>
      <c r="I8" s="11" t="n">
        <v>8</v>
      </c>
      <c r="J8" s="11" t="n">
        <v>2</v>
      </c>
      <c r="K8" s="11" t="n">
        <v>5</v>
      </c>
    </row>
    <row r="9">
      <c r="A9" s="25" t="inlineStr">
        <is>
          <t>California</t>
        </is>
      </c>
      <c r="B9" s="11" t="n">
        <v>32</v>
      </c>
      <c r="C9" s="11" t="n">
        <v>1</v>
      </c>
      <c r="D9" s="11" t="n">
        <v>30</v>
      </c>
      <c r="E9" s="11" t="n">
        <v>27</v>
      </c>
      <c r="F9" s="11" t="n">
        <v>3</v>
      </c>
      <c r="G9" s="27" t="n">
        <v>26</v>
      </c>
      <c r="H9" s="11" t="n">
        <v>1</v>
      </c>
      <c r="I9" s="11" t="n">
        <v>25</v>
      </c>
      <c r="J9" s="11" t="n">
        <v>21</v>
      </c>
      <c r="K9" s="11" t="n">
        <v>4</v>
      </c>
    </row>
    <row r="10">
      <c r="A10" s="25" t="inlineStr">
        <is>
          <t>Colorado</t>
        </is>
      </c>
      <c r="B10" s="11" t="n">
        <v>16</v>
      </c>
      <c r="C10" s="11" t="inlineStr">
        <is>
          <t>#</t>
        </is>
      </c>
      <c r="D10" s="11" t="n">
        <v>15</v>
      </c>
      <c r="E10" s="11" t="n">
        <v>9</v>
      </c>
      <c r="F10" s="11" t="n">
        <v>7</v>
      </c>
      <c r="G10" s="27" t="n">
        <v>14</v>
      </c>
      <c r="H10" s="11" t="inlineStr">
        <is>
          <t>#</t>
        </is>
      </c>
      <c r="I10" s="11" t="n">
        <v>14</v>
      </c>
      <c r="J10" s="11" t="n">
        <v>7</v>
      </c>
      <c r="K10" s="11" t="n">
        <v>6</v>
      </c>
    </row>
    <row r="11">
      <c r="A11" s="25" t="inlineStr">
        <is>
          <t>Connecticut</t>
        </is>
      </c>
      <c r="B11" s="11" t="n">
        <v>6</v>
      </c>
      <c r="C11" s="11" t="n">
        <v>1</v>
      </c>
      <c r="D11" s="11" t="n">
        <v>5</v>
      </c>
      <c r="E11" s="11" t="n">
        <v>1</v>
      </c>
      <c r="F11" s="11" t="n">
        <v>5</v>
      </c>
      <c r="G11" s="27" t="n">
        <v>6</v>
      </c>
      <c r="H11" s="11" t="n">
        <v>1</v>
      </c>
      <c r="I11" s="11" t="n">
        <v>5</v>
      </c>
      <c r="J11" s="11" t="inlineStr">
        <is>
          <t>#</t>
        </is>
      </c>
      <c r="K11" s="11" t="n">
        <v>5</v>
      </c>
    </row>
    <row r="12">
      <c r="A12" s="25" t="inlineStr">
        <is>
          <t>Delaware</t>
        </is>
      </c>
      <c r="B12" s="11" t="n">
        <v>4</v>
      </c>
      <c r="C12" s="11" t="n">
        <v>1</v>
      </c>
      <c r="D12" s="11" t="n">
        <v>2</v>
      </c>
      <c r="E12" s="11" t="n">
        <v>1</v>
      </c>
      <c r="F12" s="11" t="n">
        <v>1</v>
      </c>
      <c r="G12" s="27" t="n">
        <v>3</v>
      </c>
      <c r="H12" s="11" t="n">
        <v>1</v>
      </c>
      <c r="I12" s="11" t="n">
        <v>2</v>
      </c>
      <c r="J12" s="11" t="n">
        <v>1</v>
      </c>
      <c r="K12" s="11" t="n">
        <v>1</v>
      </c>
    </row>
    <row r="13">
      <c r="A13" s="25" t="inlineStr">
        <is>
          <t>Florida</t>
        </is>
      </c>
      <c r="B13" s="11" t="n">
        <v>9</v>
      </c>
      <c r="C13" s="11" t="n">
        <v>1</v>
      </c>
      <c r="D13" s="11" t="n">
        <v>8</v>
      </c>
      <c r="E13" s="11" t="inlineStr">
        <is>
          <t>#</t>
        </is>
      </c>
      <c r="F13" s="11" t="n">
        <v>8</v>
      </c>
      <c r="G13" s="27" t="n">
        <v>10</v>
      </c>
      <c r="H13" s="11" t="n">
        <v>1</v>
      </c>
      <c r="I13" s="11" t="n">
        <v>9</v>
      </c>
      <c r="J13" s="11" t="inlineStr">
        <is>
          <t>#</t>
        </is>
      </c>
      <c r="K13" s="11" t="n">
        <v>9</v>
      </c>
    </row>
    <row r="14">
      <c r="A14" s="25" t="inlineStr">
        <is>
          <t>Georgia</t>
        </is>
      </c>
      <c r="B14" s="11" t="n">
        <v>5</v>
      </c>
      <c r="C14" s="11" t="n">
        <v>2</v>
      </c>
      <c r="D14" s="11" t="n">
        <v>4</v>
      </c>
      <c r="E14" s="11" t="n">
        <v>2</v>
      </c>
      <c r="F14" s="11" t="n">
        <v>2</v>
      </c>
      <c r="G14" s="27" t="n">
        <v>4</v>
      </c>
      <c r="H14" s="11" t="n">
        <v>1</v>
      </c>
      <c r="I14" s="11" t="n">
        <v>3</v>
      </c>
      <c r="J14" s="11" t="n">
        <v>1</v>
      </c>
      <c r="K14" s="11" t="n">
        <v>2</v>
      </c>
    </row>
    <row r="15">
      <c r="A15" s="25" t="inlineStr">
        <is>
          <t>Hawaii</t>
        </is>
      </c>
      <c r="B15" s="11" t="n">
        <v>11</v>
      </c>
      <c r="C15" s="11" t="n">
        <v>1</v>
      </c>
      <c r="D15" s="11" t="n">
        <v>10</v>
      </c>
      <c r="E15" s="11" t="n">
        <v>5</v>
      </c>
      <c r="F15" s="11" t="n">
        <v>5</v>
      </c>
      <c r="G15" s="27" t="n">
        <v>8</v>
      </c>
      <c r="H15" s="11" t="n">
        <v>1</v>
      </c>
      <c r="I15" s="11" t="n">
        <v>7</v>
      </c>
      <c r="J15" s="11" t="n">
        <v>3</v>
      </c>
      <c r="K15" s="11" t="n">
        <v>4</v>
      </c>
    </row>
    <row r="16">
      <c r="A16" s="25" t="inlineStr">
        <is>
          <t>Idaho</t>
        </is>
      </c>
      <c r="B16" s="11" t="n">
        <v>5</v>
      </c>
      <c r="C16" s="11" t="inlineStr">
        <is>
          <t>#</t>
        </is>
      </c>
      <c r="D16" s="11" t="n">
        <v>4</v>
      </c>
      <c r="E16" s="11" t="n">
        <v>2</v>
      </c>
      <c r="F16" s="11" t="n">
        <v>2</v>
      </c>
      <c r="G16" s="27" t="n">
        <v>5</v>
      </c>
      <c r="H16" s="11" t="inlineStr">
        <is>
          <t>#</t>
        </is>
      </c>
      <c r="I16" s="11" t="n">
        <v>4</v>
      </c>
      <c r="J16" s="11" t="n">
        <v>2</v>
      </c>
      <c r="K16" s="11" t="n">
        <v>3</v>
      </c>
    </row>
    <row r="17">
      <c r="A17" s="25" t="inlineStr">
        <is>
          <t>Illinois</t>
        </is>
      </c>
      <c r="B17" s="11" t="n">
        <v>8</v>
      </c>
      <c r="C17" s="11" t="n">
        <v>1</v>
      </c>
      <c r="D17" s="11" t="n">
        <v>7</v>
      </c>
      <c r="E17" s="11" t="n">
        <v>2</v>
      </c>
      <c r="F17" s="11" t="n">
        <v>6</v>
      </c>
      <c r="G17" s="27" t="n">
        <v>8</v>
      </c>
      <c r="H17" s="11" t="inlineStr">
        <is>
          <t>#</t>
        </is>
      </c>
      <c r="I17" s="11" t="n">
        <v>8</v>
      </c>
      <c r="J17" s="11" t="n">
        <v>2</v>
      </c>
      <c r="K17" s="11" t="n">
        <v>6</v>
      </c>
    </row>
    <row r="18">
      <c r="A18" s="25" t="inlineStr">
        <is>
          <t>Indiana</t>
        </is>
      </c>
      <c r="B18" s="11" t="n">
        <v>7</v>
      </c>
      <c r="C18" s="11" t="inlineStr">
        <is>
          <t>#</t>
        </is>
      </c>
      <c r="D18" s="11" t="n">
        <v>7</v>
      </c>
      <c r="E18" s="11" t="n">
        <v>2</v>
      </c>
      <c r="F18" s="11" t="n">
        <v>5</v>
      </c>
      <c r="G18" s="27" t="n">
        <v>6</v>
      </c>
      <c r="H18" s="11" t="n">
        <v>1</v>
      </c>
      <c r="I18" s="11" t="n">
        <v>5</v>
      </c>
      <c r="J18" s="11" t="n">
        <v>1</v>
      </c>
      <c r="K18" s="11" t="n">
        <v>5</v>
      </c>
    </row>
    <row r="19">
      <c r="A19" s="25" t="inlineStr">
        <is>
          <t>Iowa</t>
        </is>
      </c>
      <c r="B19" s="11" t="n">
        <v>6</v>
      </c>
      <c r="C19" s="11" t="inlineStr">
        <is>
          <t>#</t>
        </is>
      </c>
      <c r="D19" s="11" t="n">
        <v>5</v>
      </c>
      <c r="E19" s="11" t="n">
        <v>1</v>
      </c>
      <c r="F19" s="11" t="n">
        <v>4</v>
      </c>
      <c r="G19" s="27" t="n">
        <v>5</v>
      </c>
      <c r="H19" s="11" t="inlineStr">
        <is>
          <t>#</t>
        </is>
      </c>
      <c r="I19" s="11" t="n">
        <v>5</v>
      </c>
      <c r="J19" s="11" t="n">
        <v>1</v>
      </c>
      <c r="K19" s="11" t="n">
        <v>4</v>
      </c>
    </row>
    <row r="20">
      <c r="A20" s="25" t="inlineStr">
        <is>
          <t>Kansas</t>
        </is>
      </c>
      <c r="B20" s="11" t="n">
        <v>11</v>
      </c>
      <c r="C20" s="11" t="n">
        <v>1</v>
      </c>
      <c r="D20" s="11" t="n">
        <v>11</v>
      </c>
      <c r="E20" s="11" t="n">
        <v>7</v>
      </c>
      <c r="F20" s="11" t="n">
        <v>4</v>
      </c>
      <c r="G20" s="27" t="n">
        <v>13</v>
      </c>
      <c r="H20" s="11" t="inlineStr">
        <is>
          <t>#</t>
        </is>
      </c>
      <c r="I20" s="11" t="n">
        <v>13</v>
      </c>
      <c r="J20" s="11" t="n">
        <v>8</v>
      </c>
      <c r="K20" s="11" t="n">
        <v>5</v>
      </c>
    </row>
    <row r="21">
      <c r="A21" s="25" t="inlineStr">
        <is>
          <t>Kentucky</t>
        </is>
      </c>
      <c r="B21" s="11" t="n">
        <v>2</v>
      </c>
      <c r="C21" s="11" t="n">
        <v>1</v>
      </c>
      <c r="D21" s="11" t="n">
        <v>1</v>
      </c>
      <c r="E21" s="11" t="inlineStr">
        <is>
          <t>#</t>
        </is>
      </c>
      <c r="F21" s="11" t="n">
        <v>1</v>
      </c>
      <c r="G21" s="27" t="n">
        <v>3</v>
      </c>
      <c r="H21" s="11" t="n">
        <v>1</v>
      </c>
      <c r="I21" s="11" t="n">
        <v>2</v>
      </c>
      <c r="J21" s="11" t="inlineStr">
        <is>
          <t>#</t>
        </is>
      </c>
      <c r="K21" s="11" t="n">
        <v>2</v>
      </c>
    </row>
    <row r="22">
      <c r="A22" s="25" t="inlineStr">
        <is>
          <t>Louisiana</t>
        </is>
      </c>
      <c r="B22" s="11" t="n">
        <v>2</v>
      </c>
      <c r="C22" s="11" t="inlineStr">
        <is>
          <t>#</t>
        </is>
      </c>
      <c r="D22" s="11" t="n">
        <v>2</v>
      </c>
      <c r="E22" s="11" t="n">
        <v>1</v>
      </c>
      <c r="F22" s="11" t="n">
        <v>1</v>
      </c>
      <c r="G22" s="27" t="n">
        <v>2</v>
      </c>
      <c r="H22" s="11" t="inlineStr">
        <is>
          <t>#</t>
        </is>
      </c>
      <c r="I22" s="11" t="n">
        <v>2</v>
      </c>
      <c r="J22" s="11" t="inlineStr">
        <is>
          <t>#</t>
        </is>
      </c>
      <c r="K22" s="11" t="n">
        <v>2</v>
      </c>
    </row>
    <row r="23">
      <c r="A23" s="25" t="inlineStr">
        <is>
          <t>Maine</t>
        </is>
      </c>
      <c r="B23" s="11" t="n">
        <v>3</v>
      </c>
      <c r="C23" s="11" t="inlineStr">
        <is>
          <t>#</t>
        </is>
      </c>
      <c r="D23" s="11" t="n">
        <v>3</v>
      </c>
      <c r="E23" s="11" t="n">
        <v>2</v>
      </c>
      <c r="F23" s="11" t="n">
        <v>2</v>
      </c>
      <c r="G23" s="27" t="n">
        <v>2</v>
      </c>
      <c r="H23" s="11" t="inlineStr">
        <is>
          <t>#</t>
        </is>
      </c>
      <c r="I23" s="11" t="n">
        <v>2</v>
      </c>
      <c r="J23" s="11" t="n">
        <v>1</v>
      </c>
      <c r="K23" s="11" t="n">
        <v>2</v>
      </c>
    </row>
    <row r="24">
      <c r="A24" s="25" t="inlineStr">
        <is>
          <t>Maryland</t>
        </is>
      </c>
      <c r="B24" s="11" t="n">
        <v>6</v>
      </c>
      <c r="C24" s="11" t="n">
        <v>3</v>
      </c>
      <c r="D24" s="11" t="n">
        <v>3</v>
      </c>
      <c r="E24" s="11" t="inlineStr">
        <is>
          <t>#</t>
        </is>
      </c>
      <c r="F24" s="11" t="n">
        <v>3</v>
      </c>
      <c r="G24" s="27" t="n">
        <v>8</v>
      </c>
      <c r="H24" s="11" t="n">
        <v>5</v>
      </c>
      <c r="I24" s="11" t="n">
        <v>3</v>
      </c>
      <c r="J24" s="11" t="n">
        <v>1</v>
      </c>
      <c r="K24" s="11" t="n">
        <v>2</v>
      </c>
    </row>
    <row r="25">
      <c r="A25" s="25" t="inlineStr">
        <is>
          <t>Massachusetts</t>
        </is>
      </c>
      <c r="B25" s="11" t="n">
        <v>8</v>
      </c>
      <c r="C25" s="11" t="n">
        <v>1</v>
      </c>
      <c r="D25" s="11" t="n">
        <v>7</v>
      </c>
      <c r="E25" s="11" t="n">
        <v>5</v>
      </c>
      <c r="F25" s="11" t="n">
        <v>1</v>
      </c>
      <c r="G25" s="27" t="n">
        <v>11</v>
      </c>
      <c r="H25" s="11" t="n">
        <v>1</v>
      </c>
      <c r="I25" s="11" t="n">
        <v>10</v>
      </c>
      <c r="J25" s="11" t="n">
        <v>8</v>
      </c>
      <c r="K25" s="11" t="n">
        <v>2</v>
      </c>
    </row>
    <row r="26">
      <c r="A26" s="25" t="inlineStr">
        <is>
          <t>Michigan</t>
        </is>
      </c>
      <c r="B26" s="11" t="n">
        <v>3</v>
      </c>
      <c r="C26" s="11" t="inlineStr">
        <is>
          <t>#</t>
        </is>
      </c>
      <c r="D26" s="11" t="n">
        <v>3</v>
      </c>
      <c r="E26" s="11" t="n">
        <v>2</v>
      </c>
      <c r="F26" s="11" t="n">
        <v>1</v>
      </c>
      <c r="G26" s="27" t="n">
        <v>8</v>
      </c>
      <c r="H26" s="11" t="n">
        <v>1</v>
      </c>
      <c r="I26" s="11" t="n">
        <v>7</v>
      </c>
      <c r="J26" s="11" t="n">
        <v>5</v>
      </c>
      <c r="K26" s="11" t="n">
        <v>3</v>
      </c>
    </row>
    <row r="27">
      <c r="A27" s="25" t="inlineStr">
        <is>
          <t>Minnesota</t>
        </is>
      </c>
      <c r="B27" s="11" t="n">
        <v>10</v>
      </c>
      <c r="C27" s="11" t="inlineStr">
        <is>
          <t>#</t>
        </is>
      </c>
      <c r="D27" s="11" t="n">
        <v>9</v>
      </c>
      <c r="E27" s="11" t="n">
        <v>7</v>
      </c>
      <c r="F27" s="11" t="n">
        <v>3</v>
      </c>
      <c r="G27" s="27" t="n">
        <v>8</v>
      </c>
      <c r="H27" s="11" t="n">
        <v>1</v>
      </c>
      <c r="I27" s="11" t="n">
        <v>8</v>
      </c>
      <c r="J27" s="11" t="n">
        <v>5</v>
      </c>
      <c r="K27" s="11" t="n">
        <v>3</v>
      </c>
    </row>
    <row r="28">
      <c r="A28" s="25" t="inlineStr">
        <is>
          <t>Mississippi</t>
        </is>
      </c>
      <c r="B28" s="11" t="n">
        <v>2</v>
      </c>
      <c r="C28" s="11" t="inlineStr">
        <is>
          <t>#</t>
        </is>
      </c>
      <c r="D28" s="11" t="n">
        <v>2</v>
      </c>
      <c r="E28" s="11" t="n">
        <v>1</v>
      </c>
      <c r="F28" s="11" t="n">
        <v>1</v>
      </c>
      <c r="G28" s="27" t="n">
        <v>1</v>
      </c>
      <c r="H28" s="11" t="inlineStr">
        <is>
          <t>#</t>
        </is>
      </c>
      <c r="I28" s="11" t="n">
        <v>1</v>
      </c>
      <c r="J28" s="11" t="n">
        <v>1</v>
      </c>
      <c r="K28" s="11" t="n">
        <v>1</v>
      </c>
    </row>
    <row r="29">
      <c r="A29" s="25" t="inlineStr">
        <is>
          <t>Missouri</t>
        </is>
      </c>
      <c r="B29" s="11" t="n">
        <v>3</v>
      </c>
      <c r="C29" s="11" t="inlineStr">
        <is>
          <t>#</t>
        </is>
      </c>
      <c r="D29" s="11" t="n">
        <v>3</v>
      </c>
      <c r="E29" s="11" t="n">
        <v>2</v>
      </c>
      <c r="F29" s="11" t="n">
        <v>2</v>
      </c>
      <c r="G29" s="27" t="n">
        <v>2</v>
      </c>
      <c r="H29" s="11" t="inlineStr">
        <is>
          <t>#</t>
        </is>
      </c>
      <c r="I29" s="11" t="n">
        <v>2</v>
      </c>
      <c r="J29" s="11" t="inlineStr">
        <is>
          <t>#</t>
        </is>
      </c>
      <c r="K29" s="11" t="n">
        <v>2</v>
      </c>
    </row>
    <row r="30">
      <c r="A30" s="25" t="inlineStr">
        <is>
          <t>Montana</t>
        </is>
      </c>
      <c r="B30" s="11" t="n">
        <v>2</v>
      </c>
      <c r="C30" s="11" t="inlineStr">
        <is>
          <t>#</t>
        </is>
      </c>
      <c r="D30" s="11" t="n">
        <v>2</v>
      </c>
      <c r="E30" s="11" t="n">
        <v>2</v>
      </c>
      <c r="F30" s="11" t="inlineStr">
        <is>
          <t>#</t>
        </is>
      </c>
      <c r="G30" s="27" t="n">
        <v>4</v>
      </c>
      <c r="H30" s="11" t="inlineStr">
        <is>
          <t>#</t>
        </is>
      </c>
      <c r="I30" s="11" t="n">
        <v>3</v>
      </c>
      <c r="J30" s="11" t="n">
        <v>2</v>
      </c>
      <c r="K30" s="11" t="n">
        <v>1</v>
      </c>
    </row>
    <row r="31">
      <c r="A31" s="25" t="inlineStr">
        <is>
          <t>Nebraska</t>
        </is>
      </c>
      <c r="B31" s="11" t="n">
        <v>8</v>
      </c>
      <c r="C31" s="11" t="n">
        <v>1</v>
      </c>
      <c r="D31" s="11" t="n">
        <v>7</v>
      </c>
      <c r="E31" s="11" t="n">
        <v>3</v>
      </c>
      <c r="F31" s="11" t="n">
        <v>3</v>
      </c>
      <c r="G31" s="27" t="n">
        <v>7</v>
      </c>
      <c r="H31" s="11" t="inlineStr">
        <is>
          <t>#</t>
        </is>
      </c>
      <c r="I31" s="11" t="n">
        <v>7</v>
      </c>
      <c r="J31" s="11" t="n">
        <v>1</v>
      </c>
      <c r="K31" s="11" t="n">
        <v>5</v>
      </c>
    </row>
    <row r="32">
      <c r="A32" s="25" t="inlineStr">
        <is>
          <t>Nevada</t>
        </is>
      </c>
      <c r="B32" s="11" t="n">
        <v>27</v>
      </c>
      <c r="C32" s="11" t="inlineStr">
        <is>
          <t>#</t>
        </is>
      </c>
      <c r="D32" s="11" t="n">
        <v>27</v>
      </c>
      <c r="E32" s="11" t="n">
        <v>14</v>
      </c>
      <c r="F32" s="11" t="n">
        <v>13</v>
      </c>
      <c r="G32" s="27" t="n">
        <v>23</v>
      </c>
      <c r="H32" s="11" t="inlineStr">
        <is>
          <t>#</t>
        </is>
      </c>
      <c r="I32" s="11" t="n">
        <v>22</v>
      </c>
      <c r="J32" s="11" t="n">
        <v>5</v>
      </c>
      <c r="K32" s="11" t="n">
        <v>17</v>
      </c>
    </row>
    <row r="33">
      <c r="A33" s="25" t="inlineStr">
        <is>
          <t>New Hampshire</t>
        </is>
      </c>
      <c r="B33" s="11" t="n">
        <v>3</v>
      </c>
      <c r="C33" s="11" t="inlineStr">
        <is>
          <t>#</t>
        </is>
      </c>
      <c r="D33" s="11" t="n">
        <v>2</v>
      </c>
      <c r="E33" s="11" t="n">
        <v>1</v>
      </c>
      <c r="F33" s="11" t="n">
        <v>2</v>
      </c>
      <c r="G33" s="27" t="n">
        <v>2</v>
      </c>
      <c r="H33" s="11" t="inlineStr">
        <is>
          <t>#</t>
        </is>
      </c>
      <c r="I33" s="11" t="n">
        <v>2</v>
      </c>
      <c r="J33" s="11" t="n">
        <v>1</v>
      </c>
      <c r="K33" s="11" t="n">
        <v>2</v>
      </c>
    </row>
    <row r="34">
      <c r="A34" s="25" t="inlineStr">
        <is>
          <t>New Jersey</t>
        </is>
      </c>
      <c r="B34" s="11" t="n">
        <v>3</v>
      </c>
      <c r="C34" s="11" t="n">
        <v>1</v>
      </c>
      <c r="D34" s="11" t="n">
        <v>2</v>
      </c>
      <c r="E34" s="11" t="inlineStr">
        <is>
          <t>#</t>
        </is>
      </c>
      <c r="F34" s="11" t="n">
        <v>2</v>
      </c>
      <c r="G34" s="27" t="n">
        <v>3</v>
      </c>
      <c r="H34" s="11" t="inlineStr">
        <is>
          <t>#</t>
        </is>
      </c>
      <c r="I34" s="11" t="n">
        <v>3</v>
      </c>
      <c r="J34" s="11" t="inlineStr">
        <is>
          <t>#</t>
        </is>
      </c>
      <c r="K34" s="11" t="n">
        <v>3</v>
      </c>
    </row>
    <row r="35">
      <c r="A35" s="25" t="inlineStr">
        <is>
          <t>New Mexico</t>
        </is>
      </c>
      <c r="B35" s="11" t="n">
        <v>17</v>
      </c>
      <c r="C35" s="11" t="n">
        <v>3</v>
      </c>
      <c r="D35" s="11" t="n">
        <v>14</v>
      </c>
      <c r="E35" s="11" t="n">
        <v>9</v>
      </c>
      <c r="F35" s="11" t="n">
        <v>5</v>
      </c>
      <c r="G35" s="27" t="n">
        <v>18</v>
      </c>
      <c r="H35" s="11" t="inlineStr">
        <is>
          <t>#</t>
        </is>
      </c>
      <c r="I35" s="11" t="n">
        <v>18</v>
      </c>
      <c r="J35" s="11" t="n">
        <v>10</v>
      </c>
      <c r="K35" s="11" t="n">
        <v>8</v>
      </c>
    </row>
    <row r="36">
      <c r="A36" s="25" t="inlineStr">
        <is>
          <t>New York</t>
        </is>
      </c>
      <c r="B36" s="11" t="n">
        <v>9</v>
      </c>
      <c r="C36" s="11" t="n">
        <v>1</v>
      </c>
      <c r="D36" s="11" t="n">
        <v>8</v>
      </c>
      <c r="E36" s="11" t="inlineStr">
        <is>
          <t>#</t>
        </is>
      </c>
      <c r="F36" s="11" t="n">
        <v>8</v>
      </c>
      <c r="G36" s="27" t="n">
        <v>8</v>
      </c>
      <c r="H36" s="11" t="n">
        <v>1</v>
      </c>
      <c r="I36" s="11" t="n">
        <v>7</v>
      </c>
      <c r="J36" s="11" t="inlineStr">
        <is>
          <t>#</t>
        </is>
      </c>
      <c r="K36" s="11" t="n">
        <v>7</v>
      </c>
    </row>
    <row r="37">
      <c r="A37" s="25" t="inlineStr">
        <is>
          <t>North Carolina</t>
        </is>
      </c>
      <c r="B37" s="11" t="n">
        <v>7</v>
      </c>
      <c r="C37" s="11" t="inlineStr">
        <is>
          <t>#</t>
        </is>
      </c>
      <c r="D37" s="11" t="n">
        <v>7</v>
      </c>
      <c r="E37" s="11" t="n">
        <v>4</v>
      </c>
      <c r="F37" s="11" t="n">
        <v>3</v>
      </c>
      <c r="G37" s="27" t="n">
        <v>7</v>
      </c>
      <c r="H37" s="11" t="inlineStr">
        <is>
          <t>#</t>
        </is>
      </c>
      <c r="I37" s="11" t="n">
        <v>6</v>
      </c>
      <c r="J37" s="11" t="n">
        <v>3</v>
      </c>
      <c r="K37" s="11" t="n">
        <v>3</v>
      </c>
    </row>
    <row r="38">
      <c r="A38" s="25" t="inlineStr">
        <is>
          <t>North Dakota</t>
        </is>
      </c>
      <c r="B38" s="11" t="n">
        <v>3</v>
      </c>
      <c r="C38" s="11" t="n">
        <v>1</v>
      </c>
      <c r="D38" s="11" t="n">
        <v>2</v>
      </c>
      <c r="E38" s="11" t="n">
        <v>2</v>
      </c>
      <c r="F38" s="11" t="inlineStr">
        <is>
          <t>#</t>
        </is>
      </c>
      <c r="G38" s="27" t="n">
        <v>2</v>
      </c>
      <c r="H38" s="11" t="inlineStr">
        <is>
          <t>#</t>
        </is>
      </c>
      <c r="I38" s="11" t="n">
        <v>1</v>
      </c>
      <c r="J38" s="11" t="inlineStr">
        <is>
          <t>#</t>
        </is>
      </c>
      <c r="K38" s="11" t="n">
        <v>1</v>
      </c>
    </row>
    <row r="39">
      <c r="A39" s="25" t="inlineStr">
        <is>
          <t>Ohio</t>
        </is>
      </c>
      <c r="B39" s="11" t="n">
        <v>3</v>
      </c>
      <c r="C39" s="11" t="n">
        <v>1</v>
      </c>
      <c r="D39" s="11" t="n">
        <v>3</v>
      </c>
      <c r="E39" s="11" t="inlineStr">
        <is>
          <t>#</t>
        </is>
      </c>
      <c r="F39" s="11" t="n">
        <v>3</v>
      </c>
      <c r="G39" s="27" t="n">
        <v>3</v>
      </c>
      <c r="H39" s="11" t="inlineStr">
        <is>
          <t>#</t>
        </is>
      </c>
      <c r="I39" s="11" t="n">
        <v>3</v>
      </c>
      <c r="J39" s="11" t="inlineStr">
        <is>
          <t>#</t>
        </is>
      </c>
      <c r="K39" s="11" t="n">
        <v>2</v>
      </c>
    </row>
    <row r="40">
      <c r="A40" s="25" t="inlineStr">
        <is>
          <t>Oklahoma</t>
        </is>
      </c>
      <c r="B40" s="11" t="n">
        <v>6</v>
      </c>
      <c r="C40" s="11" t="n">
        <v>1</v>
      </c>
      <c r="D40" s="11" t="n">
        <v>5</v>
      </c>
      <c r="E40" s="11" t="n">
        <v>3</v>
      </c>
      <c r="F40" s="11" t="n">
        <v>2</v>
      </c>
      <c r="G40" s="27" t="n">
        <v>7</v>
      </c>
      <c r="H40" s="11" t="inlineStr">
        <is>
          <t>#</t>
        </is>
      </c>
      <c r="I40" s="11" t="n">
        <v>6</v>
      </c>
      <c r="J40" s="11" t="n">
        <v>2</v>
      </c>
      <c r="K40" s="11" t="n">
        <v>4</v>
      </c>
    </row>
    <row r="41">
      <c r="A41" s="25" t="inlineStr">
        <is>
          <t>Oregon</t>
        </is>
      </c>
      <c r="B41" s="11" t="n">
        <v>14</v>
      </c>
      <c r="C41" s="11" t="n">
        <v>1</v>
      </c>
      <c r="D41" s="11" t="n">
        <v>14</v>
      </c>
      <c r="E41" s="11" t="n">
        <v>8</v>
      </c>
      <c r="F41" s="11" t="n">
        <v>5</v>
      </c>
      <c r="G41" s="27" t="n">
        <v>14</v>
      </c>
      <c r="H41" s="11" t="n">
        <v>1</v>
      </c>
      <c r="I41" s="11" t="n">
        <v>13</v>
      </c>
      <c r="J41" s="11" t="n">
        <v>8</v>
      </c>
      <c r="K41" s="11" t="n">
        <v>5</v>
      </c>
    </row>
    <row r="42">
      <c r="A42" s="25" t="inlineStr">
        <is>
          <t>Pennsylvania</t>
        </is>
      </c>
      <c r="B42" s="11" t="n">
        <v>3</v>
      </c>
      <c r="C42" s="11" t="n">
        <v>1</v>
      </c>
      <c r="D42" s="11" t="n">
        <v>2</v>
      </c>
      <c r="E42" s="11" t="inlineStr">
        <is>
          <t>#</t>
        </is>
      </c>
      <c r="F42" s="11" t="n">
        <v>2</v>
      </c>
      <c r="G42" s="27" t="n">
        <v>2</v>
      </c>
      <c r="H42" s="11" t="inlineStr">
        <is>
          <t>#</t>
        </is>
      </c>
      <c r="I42" s="11" t="n">
        <v>2</v>
      </c>
      <c r="J42" s="11" t="inlineStr">
        <is>
          <t>#</t>
        </is>
      </c>
      <c r="K42" s="11" t="n">
        <v>2</v>
      </c>
    </row>
    <row r="43">
      <c r="A43" s="25" t="inlineStr">
        <is>
          <t>Rhode Island</t>
        </is>
      </c>
      <c r="B43" s="11" t="n">
        <v>6</v>
      </c>
      <c r="C43" s="11" t="n">
        <v>1</v>
      </c>
      <c r="D43" s="11" t="n">
        <v>6</v>
      </c>
      <c r="E43" s="11" t="n">
        <v>4</v>
      </c>
      <c r="F43" s="11" t="n">
        <v>2</v>
      </c>
      <c r="G43" s="27" t="n">
        <v>6</v>
      </c>
      <c r="H43" s="11" t="n">
        <v>1</v>
      </c>
      <c r="I43" s="11" t="n">
        <v>6</v>
      </c>
      <c r="J43" s="11" t="n">
        <v>3</v>
      </c>
      <c r="K43" s="11" t="n">
        <v>3</v>
      </c>
    </row>
    <row r="44">
      <c r="A44" s="25" t="inlineStr">
        <is>
          <t>South Carolina</t>
        </is>
      </c>
      <c r="B44" s="11" t="n">
        <v>5</v>
      </c>
      <c r="C44" s="11" t="inlineStr">
        <is>
          <t>#</t>
        </is>
      </c>
      <c r="D44" s="11" t="n">
        <v>5</v>
      </c>
      <c r="E44" s="11" t="n">
        <v>4</v>
      </c>
      <c r="F44" s="11" t="n">
        <v>1</v>
      </c>
      <c r="G44" s="27" t="n">
        <v>6</v>
      </c>
      <c r="H44" s="11" t="inlineStr">
        <is>
          <t>#</t>
        </is>
      </c>
      <c r="I44" s="11" t="n">
        <v>6</v>
      </c>
      <c r="J44" s="11" t="n">
        <v>5</v>
      </c>
      <c r="K44" s="11" t="n">
        <v>1</v>
      </c>
    </row>
    <row r="45">
      <c r="A45" s="25" t="inlineStr">
        <is>
          <t>South Dakota</t>
        </is>
      </c>
      <c r="B45" s="11" t="n">
        <v>4</v>
      </c>
      <c r="C45" s="11" t="n">
        <v>1</v>
      </c>
      <c r="D45" s="11" t="n">
        <v>4</v>
      </c>
      <c r="E45" s="11" t="n">
        <v>2</v>
      </c>
      <c r="F45" s="11" t="n">
        <v>2</v>
      </c>
      <c r="G45" s="27" t="n">
        <v>4</v>
      </c>
      <c r="H45" s="11" t="inlineStr">
        <is>
          <t>#</t>
        </is>
      </c>
      <c r="I45" s="11" t="n">
        <v>3</v>
      </c>
      <c r="J45" s="11" t="n">
        <v>1</v>
      </c>
      <c r="K45" s="11" t="n">
        <v>2</v>
      </c>
    </row>
    <row r="46">
      <c r="A46" s="25" t="inlineStr">
        <is>
          <t>Tennessee</t>
        </is>
      </c>
      <c r="B46" s="11" t="n">
        <v>3</v>
      </c>
      <c r="C46" s="11" t="n">
        <v>1</v>
      </c>
      <c r="D46" s="11" t="n">
        <v>3</v>
      </c>
      <c r="E46" s="11" t="inlineStr">
        <is>
          <t>#</t>
        </is>
      </c>
      <c r="F46" s="11" t="n">
        <v>3</v>
      </c>
      <c r="G46" s="27" t="n">
        <v>4</v>
      </c>
      <c r="H46" s="11" t="n">
        <v>1</v>
      </c>
      <c r="I46" s="11" t="n">
        <v>3</v>
      </c>
      <c r="J46" s="11" t="inlineStr">
        <is>
          <t>#</t>
        </is>
      </c>
      <c r="K46" s="11" t="n">
        <v>3</v>
      </c>
    </row>
    <row r="47">
      <c r="A47" s="25" t="inlineStr">
        <is>
          <t>Texas</t>
        </is>
      </c>
      <c r="B47" s="11" t="n">
        <v>22</v>
      </c>
      <c r="C47" s="11" t="n">
        <v>5</v>
      </c>
      <c r="D47" s="11" t="n">
        <v>16</v>
      </c>
      <c r="E47" s="11" t="n">
        <v>15</v>
      </c>
      <c r="F47" s="11" t="n">
        <v>1</v>
      </c>
      <c r="G47" s="27" t="n">
        <v>23</v>
      </c>
      <c r="H47" s="11" t="n">
        <v>2</v>
      </c>
      <c r="I47" s="11" t="n">
        <v>21</v>
      </c>
      <c r="J47" s="11" t="n">
        <v>12</v>
      </c>
      <c r="K47" s="11" t="n">
        <v>9</v>
      </c>
    </row>
    <row r="48">
      <c r="A48" s="25" t="inlineStr">
        <is>
          <t>Utah</t>
        </is>
      </c>
      <c r="B48" s="11" t="n">
        <v>7</v>
      </c>
      <c r="C48" s="11" t="n">
        <v>1</v>
      </c>
      <c r="D48" s="11" t="n">
        <v>6</v>
      </c>
      <c r="E48" s="11" t="n">
        <v>3</v>
      </c>
      <c r="F48" s="11" t="n">
        <v>2</v>
      </c>
      <c r="G48" s="27" t="n">
        <v>6</v>
      </c>
      <c r="H48" s="11" t="n">
        <v>1</v>
      </c>
      <c r="I48" s="11" t="n">
        <v>5</v>
      </c>
      <c r="J48" s="11" t="n">
        <v>1</v>
      </c>
      <c r="K48" s="11" t="n">
        <v>4</v>
      </c>
    </row>
    <row r="49">
      <c r="A49" s="25" t="inlineStr">
        <is>
          <t>Vermont</t>
        </is>
      </c>
      <c r="B49" s="11" t="n">
        <v>2</v>
      </c>
      <c r="C49" s="11" t="inlineStr">
        <is>
          <t>#</t>
        </is>
      </c>
      <c r="D49" s="11" t="n">
        <v>2</v>
      </c>
      <c r="E49" s="11" t="n">
        <v>1</v>
      </c>
      <c r="F49" s="11" t="n">
        <v>1</v>
      </c>
      <c r="G49" s="27" t="n">
        <v>2</v>
      </c>
      <c r="H49" s="11" t="inlineStr">
        <is>
          <t>#</t>
        </is>
      </c>
      <c r="I49" s="11" t="n">
        <v>2</v>
      </c>
      <c r="J49" s="11" t="n">
        <v>1</v>
      </c>
      <c r="K49" s="11" t="n">
        <v>2</v>
      </c>
    </row>
    <row r="50">
      <c r="A50" s="25" t="inlineStr">
        <is>
          <t>Virginia</t>
        </is>
      </c>
      <c r="B50" s="11" t="n">
        <v>7</v>
      </c>
      <c r="C50" s="11" t="n">
        <v>1</v>
      </c>
      <c r="D50" s="11" t="n">
        <v>7</v>
      </c>
      <c r="E50" s="11" t="n">
        <v>3</v>
      </c>
      <c r="F50" s="11" t="n">
        <v>3</v>
      </c>
      <c r="G50" s="27" t="n">
        <v>7</v>
      </c>
      <c r="H50" s="11" t="n">
        <v>1</v>
      </c>
      <c r="I50" s="11" t="n">
        <v>7</v>
      </c>
      <c r="J50" s="11" t="n">
        <v>3</v>
      </c>
      <c r="K50" s="11" t="n">
        <v>4</v>
      </c>
    </row>
    <row r="51">
      <c r="A51" s="25" t="inlineStr">
        <is>
          <t>Washington</t>
        </is>
      </c>
      <c r="B51" s="11" t="n">
        <v>11</v>
      </c>
      <c r="C51" s="11" t="n">
        <v>1</v>
      </c>
      <c r="D51" s="11" t="n">
        <v>10</v>
      </c>
      <c r="E51" s="11" t="n">
        <v>4</v>
      </c>
      <c r="F51" s="11" t="n">
        <v>6</v>
      </c>
      <c r="G51" s="27" t="n">
        <v>9</v>
      </c>
      <c r="H51" s="11" t="n">
        <v>1</v>
      </c>
      <c r="I51" s="11" t="n">
        <v>9</v>
      </c>
      <c r="J51" s="11" t="n">
        <v>3</v>
      </c>
      <c r="K51" s="11" t="n">
        <v>5</v>
      </c>
    </row>
    <row r="52">
      <c r="A52" s="25" t="inlineStr">
        <is>
          <t>West Virginia</t>
        </is>
      </c>
      <c r="B52" s="11" t="n">
        <v>1</v>
      </c>
      <c r="C52" s="11" t="inlineStr">
        <is>
          <t>#</t>
        </is>
      </c>
      <c r="D52" s="11" t="n">
        <v>1</v>
      </c>
      <c r="E52" s="11" t="inlineStr">
        <is>
          <t>#</t>
        </is>
      </c>
      <c r="F52" s="11" t="inlineStr">
        <is>
          <t>#</t>
        </is>
      </c>
      <c r="G52" s="27" t="n">
        <v>1</v>
      </c>
      <c r="H52" s="11" t="inlineStr">
        <is>
          <t>#</t>
        </is>
      </c>
      <c r="I52" s="11" t="n">
        <v>1</v>
      </c>
      <c r="J52" s="11" t="inlineStr">
        <is>
          <t>#</t>
        </is>
      </c>
      <c r="K52" s="11" t="inlineStr">
        <is>
          <t>#</t>
        </is>
      </c>
    </row>
    <row r="53">
      <c r="A53" s="25" t="inlineStr">
        <is>
          <t>Wisconsin</t>
        </is>
      </c>
      <c r="B53" s="11" t="n">
        <v>8</v>
      </c>
      <c r="C53" s="11" t="inlineStr">
        <is>
          <t>#</t>
        </is>
      </c>
      <c r="D53" s="11" t="n">
        <v>8</v>
      </c>
      <c r="E53" s="11" t="n">
        <v>1</v>
      </c>
      <c r="F53" s="11" t="n">
        <v>6</v>
      </c>
      <c r="G53" s="27" t="n">
        <v>8</v>
      </c>
      <c r="H53" s="11" t="inlineStr">
        <is>
          <t>#</t>
        </is>
      </c>
      <c r="I53" s="11" t="n">
        <v>8</v>
      </c>
      <c r="J53" s="11" t="n">
        <v>1</v>
      </c>
      <c r="K53" s="11" t="n">
        <v>7</v>
      </c>
    </row>
    <row r="54">
      <c r="A54" s="25" t="inlineStr">
        <is>
          <t>Wyoming</t>
        </is>
      </c>
      <c r="B54" s="11" t="n">
        <v>4</v>
      </c>
      <c r="C54" s="11" t="inlineStr">
        <is>
          <t>#</t>
        </is>
      </c>
      <c r="D54" s="11" t="n">
        <v>3</v>
      </c>
      <c r="E54" s="11" t="n">
        <v>2</v>
      </c>
      <c r="F54" s="11" t="n">
        <v>2</v>
      </c>
      <c r="G54" s="27" t="n">
        <v>3</v>
      </c>
      <c r="H54" s="11" t="inlineStr">
        <is>
          <t>#</t>
        </is>
      </c>
      <c r="I54" s="11" t="n">
        <v>3</v>
      </c>
      <c r="J54" s="11" t="n">
        <v>1</v>
      </c>
      <c r="K54" s="11" t="n">
        <v>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1</v>
      </c>
      <c r="D56" s="11" t="n">
        <v>7</v>
      </c>
      <c r="E56" s="11" t="n">
        <v>1</v>
      </c>
      <c r="F56" s="11" t="n">
        <v>5</v>
      </c>
      <c r="G56" s="27" t="n">
        <v>7</v>
      </c>
      <c r="H56" s="11" t="n">
        <v>1</v>
      </c>
      <c r="I56" s="11" t="n">
        <v>6</v>
      </c>
      <c r="J56" s="11" t="n">
        <v>1</v>
      </c>
      <c r="K56" s="11" t="n">
        <v>5</v>
      </c>
    </row>
    <row r="57">
      <c r="A57" s="28" t="inlineStr">
        <is>
          <t>DoDEA¹</t>
        </is>
      </c>
      <c r="B57" s="15" t="n">
        <v>7</v>
      </c>
      <c r="C57" s="15" t="n">
        <v>2</v>
      </c>
      <c r="D57" s="15" t="n">
        <v>5</v>
      </c>
      <c r="E57" s="15" t="n">
        <v>3</v>
      </c>
      <c r="F57" s="15" t="n">
        <v>2</v>
      </c>
      <c r="G57" s="32" t="n">
        <v>6</v>
      </c>
      <c r="H57" s="15" t="n">
        <v>1</v>
      </c>
      <c r="I57" s="15" t="n">
        <v>5</v>
      </c>
      <c r="J57" s="15" t="n">
        <v>2</v>
      </c>
      <c r="K57" s="15" t="n">
        <v>2</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1.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12</v>
      </c>
      <c r="C4" s="11" t="n">
        <v>1</v>
      </c>
      <c r="D4" s="11" t="n">
        <v>11</v>
      </c>
      <c r="E4" s="11" t="n">
        <v>6</v>
      </c>
      <c r="F4" s="11" t="n">
        <v>5</v>
      </c>
      <c r="G4" s="27" t="n">
        <v>12</v>
      </c>
      <c r="H4" s="11" t="n">
        <v>1</v>
      </c>
      <c r="I4" s="11" t="n">
        <v>11</v>
      </c>
      <c r="J4" s="11" t="n">
        <v>7</v>
      </c>
      <c r="K4" s="11" t="n">
        <v>5</v>
      </c>
    </row>
    <row r="5">
      <c r="A5" s="25" t="inlineStr">
        <is>
          <t>Alabama</t>
        </is>
      </c>
      <c r="B5" s="11" t="n">
        <v>2</v>
      </c>
      <c r="C5" s="11" t="inlineStr">
        <is>
          <t>#</t>
        </is>
      </c>
      <c r="D5" s="11" t="n">
        <v>2</v>
      </c>
      <c r="E5" s="11" t="n">
        <v>2</v>
      </c>
      <c r="F5" s="11" t="inlineStr">
        <is>
          <t>#</t>
        </is>
      </c>
      <c r="G5" s="27" t="n">
        <v>3</v>
      </c>
      <c r="H5" s="11" t="n">
        <v>1</v>
      </c>
      <c r="I5" s="11" t="n">
        <v>3</v>
      </c>
      <c r="J5" s="11" t="n">
        <v>2</v>
      </c>
      <c r="K5" s="11" t="n">
        <v>1</v>
      </c>
    </row>
    <row r="6">
      <c r="A6" s="25" t="inlineStr">
        <is>
          <t>Alaska</t>
        </is>
      </c>
      <c r="B6" s="11" t="n">
        <v>15</v>
      </c>
      <c r="C6" s="11" t="n">
        <v>1</v>
      </c>
      <c r="D6" s="11" t="n">
        <v>14</v>
      </c>
      <c r="E6" s="11" t="n">
        <v>6</v>
      </c>
      <c r="F6" s="11" t="n">
        <v>9</v>
      </c>
      <c r="G6" s="27" t="n">
        <v>14</v>
      </c>
      <c r="H6" s="11" t="inlineStr">
        <is>
          <t>#</t>
        </is>
      </c>
      <c r="I6" s="11" t="n">
        <v>14</v>
      </c>
      <c r="J6" s="11" t="n">
        <v>8</v>
      </c>
      <c r="K6" s="11" t="n">
        <v>6</v>
      </c>
    </row>
    <row r="7">
      <c r="A7" s="25" t="inlineStr">
        <is>
          <t>Arizona</t>
        </is>
      </c>
      <c r="B7" s="11" t="n">
        <v>10</v>
      </c>
      <c r="C7" s="11" t="n">
        <v>1</v>
      </c>
      <c r="D7" s="11" t="n">
        <v>10</v>
      </c>
      <c r="E7" s="11" t="n">
        <v>3</v>
      </c>
      <c r="F7" s="11" t="n">
        <v>6</v>
      </c>
      <c r="G7" s="27" t="n">
        <v>11</v>
      </c>
      <c r="H7" s="11" t="n">
        <v>1</v>
      </c>
      <c r="I7" s="11" t="n">
        <v>10</v>
      </c>
      <c r="J7" s="11" t="n">
        <v>3</v>
      </c>
      <c r="K7" s="11" t="n">
        <v>7</v>
      </c>
    </row>
    <row r="8">
      <c r="A8" s="25" t="inlineStr">
        <is>
          <t>Arkansas</t>
        </is>
      </c>
      <c r="B8" s="11" t="n">
        <v>8</v>
      </c>
      <c r="C8" s="11" t="inlineStr">
        <is>
          <t>#</t>
        </is>
      </c>
      <c r="D8" s="11" t="n">
        <v>8</v>
      </c>
      <c r="E8" s="11" t="n">
        <v>2</v>
      </c>
      <c r="F8" s="11" t="n">
        <v>5</v>
      </c>
      <c r="G8" s="27" t="n">
        <v>10</v>
      </c>
      <c r="H8" s="11" t="inlineStr">
        <is>
          <t>#</t>
        </is>
      </c>
      <c r="I8" s="11" t="n">
        <v>10</v>
      </c>
      <c r="J8" s="11" t="n">
        <v>3</v>
      </c>
      <c r="K8" s="11" t="n">
        <v>7</v>
      </c>
    </row>
    <row r="9">
      <c r="A9" s="25" t="inlineStr">
        <is>
          <t>California</t>
        </is>
      </c>
      <c r="B9" s="11" t="n">
        <v>28</v>
      </c>
      <c r="C9" s="11" t="n">
        <v>1</v>
      </c>
      <c r="D9" s="11" t="n">
        <v>27</v>
      </c>
      <c r="E9" s="11" t="n">
        <v>23</v>
      </c>
      <c r="F9" s="11" t="n">
        <v>4</v>
      </c>
      <c r="G9" s="27" t="n">
        <v>27</v>
      </c>
      <c r="H9" s="11" t="n">
        <v>1</v>
      </c>
      <c r="I9" s="11" t="n">
        <v>25</v>
      </c>
      <c r="J9" s="11" t="n">
        <v>22</v>
      </c>
      <c r="K9" s="11" t="n">
        <v>4</v>
      </c>
    </row>
    <row r="10">
      <c r="A10" s="25" t="inlineStr">
        <is>
          <t>Colorado</t>
        </is>
      </c>
      <c r="B10" s="11" t="n">
        <v>14</v>
      </c>
      <c r="C10" s="11" t="n">
        <v>1</v>
      </c>
      <c r="D10" s="11" t="n">
        <v>14</v>
      </c>
      <c r="E10" s="11" t="n">
        <v>10</v>
      </c>
      <c r="F10" s="11" t="n">
        <v>3</v>
      </c>
      <c r="G10" s="27" t="n">
        <v>15</v>
      </c>
      <c r="H10" s="11" t="n">
        <v>1</v>
      </c>
      <c r="I10" s="11" t="n">
        <v>14</v>
      </c>
      <c r="J10" s="11" t="n">
        <v>10</v>
      </c>
      <c r="K10" s="11" t="n">
        <v>3</v>
      </c>
    </row>
    <row r="11">
      <c r="A11" s="25" t="inlineStr">
        <is>
          <t>Connecticut</t>
        </is>
      </c>
      <c r="B11" s="11" t="n">
        <v>7</v>
      </c>
      <c r="C11" s="11" t="n">
        <v>1</v>
      </c>
      <c r="D11" s="11" t="n">
        <v>6</v>
      </c>
      <c r="E11" s="11" t="n">
        <v>1</v>
      </c>
      <c r="F11" s="11" t="n">
        <v>5</v>
      </c>
      <c r="G11" s="27" t="n">
        <v>9</v>
      </c>
      <c r="H11" s="11" t="n">
        <v>1</v>
      </c>
      <c r="I11" s="11" t="n">
        <v>7</v>
      </c>
      <c r="J11" s="11" t="n">
        <v>3</v>
      </c>
      <c r="K11" s="11" t="n">
        <v>5</v>
      </c>
    </row>
    <row r="12">
      <c r="A12" s="25" t="inlineStr">
        <is>
          <t>Delaware</t>
        </is>
      </c>
      <c r="B12" s="11" t="n">
        <v>5</v>
      </c>
      <c r="C12" s="11" t="n">
        <v>1</v>
      </c>
      <c r="D12" s="11" t="n">
        <v>4</v>
      </c>
      <c r="E12" s="11" t="n">
        <v>2</v>
      </c>
      <c r="F12" s="11" t="n">
        <v>3</v>
      </c>
      <c r="G12" s="27" t="n">
        <v>10</v>
      </c>
      <c r="H12" s="11" t="n">
        <v>1</v>
      </c>
      <c r="I12" s="11" t="n">
        <v>9</v>
      </c>
      <c r="J12" s="11" t="n">
        <v>6</v>
      </c>
      <c r="K12" s="11" t="n">
        <v>4</v>
      </c>
    </row>
    <row r="13">
      <c r="A13" s="25" t="inlineStr">
        <is>
          <t>Florida</t>
        </is>
      </c>
      <c r="B13" s="11" t="n">
        <v>10</v>
      </c>
      <c r="C13" s="11" t="n">
        <v>1</v>
      </c>
      <c r="D13" s="11" t="n">
        <v>9</v>
      </c>
      <c r="E13" s="11" t="inlineStr">
        <is>
          <t>#</t>
        </is>
      </c>
      <c r="F13" s="11" t="n">
        <v>9</v>
      </c>
      <c r="G13" s="27" t="n">
        <v>10</v>
      </c>
      <c r="H13" s="11" t="n">
        <v>2</v>
      </c>
      <c r="I13" s="11" t="n">
        <v>8</v>
      </c>
      <c r="J13" s="11" t="n">
        <v>1</v>
      </c>
      <c r="K13" s="11" t="n">
        <v>7</v>
      </c>
    </row>
    <row r="14">
      <c r="A14" s="25" t="inlineStr">
        <is>
          <t>Georgia</t>
        </is>
      </c>
      <c r="B14" s="11" t="n">
        <v>5</v>
      </c>
      <c r="C14" s="11" t="n">
        <v>1</v>
      </c>
      <c r="D14" s="11" t="n">
        <v>4</v>
      </c>
      <c r="E14" s="11" t="n">
        <v>1</v>
      </c>
      <c r="F14" s="11" t="n">
        <v>3</v>
      </c>
      <c r="G14" s="27" t="n">
        <v>5</v>
      </c>
      <c r="H14" s="11" t="inlineStr">
        <is>
          <t>#</t>
        </is>
      </c>
      <c r="I14" s="11" t="n">
        <v>4</v>
      </c>
      <c r="J14" s="11" t="n">
        <v>2</v>
      </c>
      <c r="K14" s="11" t="n">
        <v>3</v>
      </c>
    </row>
    <row r="15">
      <c r="A15" s="25" t="inlineStr">
        <is>
          <t>Hawaii</t>
        </is>
      </c>
      <c r="B15" s="11" t="n">
        <v>8</v>
      </c>
      <c r="C15" s="11" t="n">
        <v>1</v>
      </c>
      <c r="D15" s="11" t="n">
        <v>7</v>
      </c>
      <c r="E15" s="11" t="n">
        <v>3</v>
      </c>
      <c r="F15" s="11" t="n">
        <v>3</v>
      </c>
      <c r="G15" s="27" t="n">
        <v>7</v>
      </c>
      <c r="H15" s="11" t="n">
        <v>1</v>
      </c>
      <c r="I15" s="11" t="n">
        <v>6</v>
      </c>
      <c r="J15" s="11" t="n">
        <v>4</v>
      </c>
      <c r="K15" s="11" t="n">
        <v>2</v>
      </c>
    </row>
    <row r="16">
      <c r="A16" s="25" t="inlineStr">
        <is>
          <t>Idaho</t>
        </is>
      </c>
      <c r="B16" s="11" t="n">
        <v>5</v>
      </c>
      <c r="C16" s="11" t="inlineStr">
        <is>
          <t>#</t>
        </is>
      </c>
      <c r="D16" s="11" t="n">
        <v>4</v>
      </c>
      <c r="E16" s="11" t="n">
        <v>2</v>
      </c>
      <c r="F16" s="11" t="n">
        <v>2</v>
      </c>
      <c r="G16" s="27" t="n">
        <v>6</v>
      </c>
      <c r="H16" s="11" t="inlineStr">
        <is>
          <t>#</t>
        </is>
      </c>
      <c r="I16" s="11" t="n">
        <v>6</v>
      </c>
      <c r="J16" s="11" t="n">
        <v>3</v>
      </c>
      <c r="K16" s="11" t="n">
        <v>2</v>
      </c>
    </row>
    <row r="17">
      <c r="A17" s="25" t="inlineStr">
        <is>
          <t>Illinois</t>
        </is>
      </c>
      <c r="B17" s="11" t="n">
        <v>10</v>
      </c>
      <c r="C17" s="11" t="inlineStr">
        <is>
          <t>#</t>
        </is>
      </c>
      <c r="D17" s="11" t="n">
        <v>10</v>
      </c>
      <c r="E17" s="11" t="n">
        <v>3</v>
      </c>
      <c r="F17" s="11" t="n">
        <v>7</v>
      </c>
      <c r="G17" s="27" t="n">
        <v>11</v>
      </c>
      <c r="H17" s="11" t="inlineStr">
        <is>
          <t>#</t>
        </is>
      </c>
      <c r="I17" s="11" t="n">
        <v>11</v>
      </c>
      <c r="J17" s="11" t="n">
        <v>5</v>
      </c>
      <c r="K17" s="11" t="n">
        <v>6</v>
      </c>
    </row>
    <row r="18">
      <c r="A18" s="25" t="inlineStr">
        <is>
          <t>Indiana</t>
        </is>
      </c>
      <c r="B18" s="11" t="n">
        <v>8</v>
      </c>
      <c r="C18" s="11" t="inlineStr">
        <is>
          <t>#</t>
        </is>
      </c>
      <c r="D18" s="11" t="n">
        <v>7</v>
      </c>
      <c r="E18" s="11" t="n">
        <v>2</v>
      </c>
      <c r="F18" s="11" t="n">
        <v>6</v>
      </c>
      <c r="G18" s="27" t="n">
        <v>6</v>
      </c>
      <c r="H18" s="11" t="inlineStr">
        <is>
          <t>#</t>
        </is>
      </c>
      <c r="I18" s="11" t="n">
        <v>6</v>
      </c>
      <c r="J18" s="11" t="n">
        <v>2</v>
      </c>
      <c r="K18" s="11" t="n">
        <v>3</v>
      </c>
    </row>
    <row r="19">
      <c r="A19" s="25" t="inlineStr">
        <is>
          <t>Iowa</t>
        </is>
      </c>
      <c r="B19" s="11" t="n">
        <v>8</v>
      </c>
      <c r="C19" s="11" t="inlineStr">
        <is>
          <t>#</t>
        </is>
      </c>
      <c r="D19" s="11" t="n">
        <v>7</v>
      </c>
      <c r="E19" s="11" t="n">
        <v>1</v>
      </c>
      <c r="F19" s="11" t="n">
        <v>6</v>
      </c>
      <c r="G19" s="27" t="n">
        <v>6</v>
      </c>
      <c r="H19" s="11" t="inlineStr">
        <is>
          <t>#</t>
        </is>
      </c>
      <c r="I19" s="11" t="n">
        <v>6</v>
      </c>
      <c r="J19" s="11" t="n">
        <v>1</v>
      </c>
      <c r="K19" s="11" t="n">
        <v>4</v>
      </c>
    </row>
    <row r="20">
      <c r="A20" s="25" t="inlineStr">
        <is>
          <t>Kansas</t>
        </is>
      </c>
      <c r="B20" s="11" t="n">
        <v>14</v>
      </c>
      <c r="C20" s="11" t="inlineStr">
        <is>
          <t>#</t>
        </is>
      </c>
      <c r="D20" s="11" t="n">
        <v>13</v>
      </c>
      <c r="E20" s="11" t="n">
        <v>9</v>
      </c>
      <c r="F20" s="11" t="n">
        <v>4</v>
      </c>
      <c r="G20" s="27" t="n">
        <v>13</v>
      </c>
      <c r="H20" s="11" t="n">
        <v>1</v>
      </c>
      <c r="I20" s="11" t="n">
        <v>12</v>
      </c>
      <c r="J20" s="11" t="n">
        <v>11</v>
      </c>
      <c r="K20" s="11" t="n">
        <v>2</v>
      </c>
    </row>
    <row r="21">
      <c r="A21" s="25" t="inlineStr">
        <is>
          <t>Kentucky</t>
        </is>
      </c>
      <c r="B21" s="11" t="n">
        <v>4</v>
      </c>
      <c r="C21" s="11" t="n">
        <v>1</v>
      </c>
      <c r="D21" s="11" t="n">
        <v>2</v>
      </c>
      <c r="E21" s="11" t="n">
        <v>1</v>
      </c>
      <c r="F21" s="11" t="n">
        <v>2</v>
      </c>
      <c r="G21" s="27" t="n">
        <v>3</v>
      </c>
      <c r="H21" s="11" t="n">
        <v>1</v>
      </c>
      <c r="I21" s="11" t="n">
        <v>3</v>
      </c>
      <c r="J21" s="11" t="n">
        <v>1</v>
      </c>
      <c r="K21" s="11" t="n">
        <v>2</v>
      </c>
    </row>
    <row r="22">
      <c r="A22" s="25" t="inlineStr">
        <is>
          <t>Louisiana</t>
        </is>
      </c>
      <c r="B22" s="11" t="n">
        <v>3</v>
      </c>
      <c r="C22" s="11" t="inlineStr">
        <is>
          <t>#</t>
        </is>
      </c>
      <c r="D22" s="11" t="n">
        <v>2</v>
      </c>
      <c r="E22" s="11" t="n">
        <v>1</v>
      </c>
      <c r="F22" s="11" t="n">
        <v>2</v>
      </c>
      <c r="G22" s="27" t="n">
        <v>5</v>
      </c>
      <c r="H22" s="11" t="n">
        <v>1</v>
      </c>
      <c r="I22" s="11" t="n">
        <v>4</v>
      </c>
      <c r="J22" s="11" t="n">
        <v>1</v>
      </c>
      <c r="K22" s="11" t="n">
        <v>3</v>
      </c>
    </row>
    <row r="23">
      <c r="A23" s="25" t="inlineStr">
        <is>
          <t>Maine</t>
        </is>
      </c>
      <c r="B23" s="11" t="n">
        <v>3</v>
      </c>
      <c r="C23" s="11" t="inlineStr">
        <is>
          <t>#</t>
        </is>
      </c>
      <c r="D23" s="11" t="n">
        <v>3</v>
      </c>
      <c r="E23" s="11" t="n">
        <v>2</v>
      </c>
      <c r="F23" s="11" t="n">
        <v>1</v>
      </c>
      <c r="G23" s="27" t="n">
        <v>4</v>
      </c>
      <c r="H23" s="11" t="inlineStr">
        <is>
          <t>#</t>
        </is>
      </c>
      <c r="I23" s="11" t="n">
        <v>4</v>
      </c>
      <c r="J23" s="11" t="n">
        <v>3</v>
      </c>
      <c r="K23" s="11" t="n">
        <v>1</v>
      </c>
    </row>
    <row r="24">
      <c r="A24" s="25" t="inlineStr">
        <is>
          <t>Maryland</t>
        </is>
      </c>
      <c r="B24" s="11" t="n">
        <v>9</v>
      </c>
      <c r="C24" s="11" t="n">
        <v>1</v>
      </c>
      <c r="D24" s="11" t="n">
        <v>7</v>
      </c>
      <c r="E24" s="11" t="n">
        <v>2</v>
      </c>
      <c r="F24" s="11" t="n">
        <v>5</v>
      </c>
      <c r="G24" s="27" t="n">
        <v>11</v>
      </c>
      <c r="H24" s="11" t="n">
        <v>1</v>
      </c>
      <c r="I24" s="11" t="n">
        <v>10</v>
      </c>
      <c r="J24" s="11" t="n">
        <v>3</v>
      </c>
      <c r="K24" s="11" t="n">
        <v>6</v>
      </c>
    </row>
    <row r="25">
      <c r="A25" s="25" t="inlineStr">
        <is>
          <t>Massachusetts</t>
        </is>
      </c>
      <c r="B25" s="11" t="n">
        <v>10</v>
      </c>
      <c r="C25" s="11" t="n">
        <v>1</v>
      </c>
      <c r="D25" s="11" t="n">
        <v>9</v>
      </c>
      <c r="E25" s="11" t="n">
        <v>7</v>
      </c>
      <c r="F25" s="11" t="n">
        <v>2</v>
      </c>
      <c r="G25" s="27" t="n">
        <v>10</v>
      </c>
      <c r="H25" s="11" t="n">
        <v>1</v>
      </c>
      <c r="I25" s="11" t="n">
        <v>9</v>
      </c>
      <c r="J25" s="11" t="n">
        <v>8</v>
      </c>
      <c r="K25" s="11" t="n">
        <v>1</v>
      </c>
    </row>
    <row r="26">
      <c r="A26" s="25" t="inlineStr">
        <is>
          <t>Michigan</t>
        </is>
      </c>
      <c r="B26" s="11" t="n">
        <v>5</v>
      </c>
      <c r="C26" s="11" t="n">
        <v>1</v>
      </c>
      <c r="D26" s="11" t="n">
        <v>4</v>
      </c>
      <c r="E26" s="11" t="n">
        <v>3</v>
      </c>
      <c r="F26" s="11" t="n">
        <v>1</v>
      </c>
      <c r="G26" s="27" t="n">
        <v>9</v>
      </c>
      <c r="H26" s="11" t="n">
        <v>1</v>
      </c>
      <c r="I26" s="11" t="n">
        <v>8</v>
      </c>
      <c r="J26" s="11" t="n">
        <v>6</v>
      </c>
      <c r="K26" s="11" t="n">
        <v>2</v>
      </c>
    </row>
    <row r="27">
      <c r="A27" s="25" t="inlineStr">
        <is>
          <t>Minnesota</t>
        </is>
      </c>
      <c r="B27" s="11" t="n">
        <v>10</v>
      </c>
      <c r="C27" s="11" t="inlineStr">
        <is>
          <t>#</t>
        </is>
      </c>
      <c r="D27" s="11" t="n">
        <v>9</v>
      </c>
      <c r="E27" s="11" t="n">
        <v>7</v>
      </c>
      <c r="F27" s="11" t="n">
        <v>3</v>
      </c>
      <c r="G27" s="27" t="n">
        <v>9</v>
      </c>
      <c r="H27" s="11" t="n">
        <v>1</v>
      </c>
      <c r="I27" s="11" t="n">
        <v>9</v>
      </c>
      <c r="J27" s="11" t="n">
        <v>7</v>
      </c>
      <c r="K27" s="11" t="n">
        <v>1</v>
      </c>
    </row>
    <row r="28">
      <c r="A28" s="25" t="inlineStr">
        <is>
          <t>Mississippi</t>
        </is>
      </c>
      <c r="B28" s="11" t="n">
        <v>2</v>
      </c>
      <c r="C28" s="11" t="inlineStr">
        <is>
          <t>#</t>
        </is>
      </c>
      <c r="D28" s="11" t="n">
        <v>2</v>
      </c>
      <c r="E28" s="11" t="n">
        <v>1</v>
      </c>
      <c r="F28" s="11" t="n">
        <v>1</v>
      </c>
      <c r="G28" s="27" t="n">
        <v>3</v>
      </c>
      <c r="H28" s="11" t="inlineStr">
        <is>
          <t>#</t>
        </is>
      </c>
      <c r="I28" s="11" t="n">
        <v>3</v>
      </c>
      <c r="J28" s="11" t="n">
        <v>1</v>
      </c>
      <c r="K28" s="11" t="n">
        <v>1</v>
      </c>
    </row>
    <row r="29">
      <c r="A29" s="25" t="inlineStr">
        <is>
          <t>Missouri</t>
        </is>
      </c>
      <c r="B29" s="11" t="n">
        <v>3</v>
      </c>
      <c r="C29" s="11" t="inlineStr">
        <is>
          <t>#</t>
        </is>
      </c>
      <c r="D29" s="11" t="n">
        <v>3</v>
      </c>
      <c r="E29" s="11" t="n">
        <v>1</v>
      </c>
      <c r="F29" s="11" t="n">
        <v>1</v>
      </c>
      <c r="G29" s="27" t="n">
        <v>3</v>
      </c>
      <c r="H29" s="11" t="inlineStr">
        <is>
          <t>#</t>
        </is>
      </c>
      <c r="I29" s="11" t="n">
        <v>3</v>
      </c>
      <c r="J29" s="11" t="n">
        <v>1</v>
      </c>
      <c r="K29" s="11" t="n">
        <v>2</v>
      </c>
    </row>
    <row r="30">
      <c r="A30" s="25" t="inlineStr">
        <is>
          <t>Montana</t>
        </is>
      </c>
      <c r="B30" s="11" t="n">
        <v>3</v>
      </c>
      <c r="C30" s="11" t="inlineStr">
        <is>
          <t>#</t>
        </is>
      </c>
      <c r="D30" s="11" t="n">
        <v>3</v>
      </c>
      <c r="E30" s="11" t="n">
        <v>2</v>
      </c>
      <c r="F30" s="11" t="n">
        <v>1</v>
      </c>
      <c r="G30" s="27" t="n">
        <v>3</v>
      </c>
      <c r="H30" s="11" t="inlineStr">
        <is>
          <t>#</t>
        </is>
      </c>
      <c r="I30" s="11" t="n">
        <v>3</v>
      </c>
      <c r="J30" s="11" t="n">
        <v>2</v>
      </c>
      <c r="K30" s="11" t="n">
        <v>1</v>
      </c>
    </row>
    <row r="31">
      <c r="A31" s="25" t="inlineStr">
        <is>
          <t>Nebraska</t>
        </is>
      </c>
      <c r="B31" s="11" t="n">
        <v>7</v>
      </c>
      <c r="C31" s="11" t="n">
        <v>1</v>
      </c>
      <c r="D31" s="11" t="n">
        <v>6</v>
      </c>
      <c r="E31" s="11" t="n">
        <v>1</v>
      </c>
      <c r="F31" s="11" t="n">
        <v>5</v>
      </c>
      <c r="G31" s="27" t="n">
        <v>9</v>
      </c>
      <c r="H31" s="11" t="n">
        <v>1</v>
      </c>
      <c r="I31" s="11" t="n">
        <v>8</v>
      </c>
      <c r="J31" s="11" t="n">
        <v>3</v>
      </c>
      <c r="K31" s="11" t="n">
        <v>5</v>
      </c>
    </row>
    <row r="32">
      <c r="A32" s="25" t="inlineStr">
        <is>
          <t>Nevada</t>
        </is>
      </c>
      <c r="B32" s="11" t="n">
        <v>25</v>
      </c>
      <c r="C32" s="11" t="n">
        <v>1</v>
      </c>
      <c r="D32" s="11" t="n">
        <v>24</v>
      </c>
      <c r="E32" s="11" t="n">
        <v>12</v>
      </c>
      <c r="F32" s="11" t="n">
        <v>12</v>
      </c>
      <c r="G32" s="27" t="n">
        <v>18</v>
      </c>
      <c r="H32" s="11" t="n">
        <v>1</v>
      </c>
      <c r="I32" s="11" t="n">
        <v>17</v>
      </c>
      <c r="J32" s="11" t="n">
        <v>13</v>
      </c>
      <c r="K32" s="11" t="n">
        <v>4</v>
      </c>
    </row>
    <row r="33">
      <c r="A33" s="25" t="inlineStr">
        <is>
          <t>New Hampshire</t>
        </is>
      </c>
      <c r="B33" s="11" t="n">
        <v>3</v>
      </c>
      <c r="C33" s="11" t="inlineStr">
        <is>
          <t>#</t>
        </is>
      </c>
      <c r="D33" s="11" t="n">
        <v>3</v>
      </c>
      <c r="E33" s="11" t="n">
        <v>2</v>
      </c>
      <c r="F33" s="11" t="n">
        <v>1</v>
      </c>
      <c r="G33" s="27" t="n">
        <v>4</v>
      </c>
      <c r="H33" s="11" t="inlineStr">
        <is>
          <t>#</t>
        </is>
      </c>
      <c r="I33" s="11" t="n">
        <v>3</v>
      </c>
      <c r="J33" s="11" t="n">
        <v>2</v>
      </c>
      <c r="K33" s="11" t="n">
        <v>2</v>
      </c>
    </row>
    <row r="34">
      <c r="A34" s="25" t="inlineStr">
        <is>
          <t>New Jersey</t>
        </is>
      </c>
      <c r="B34" s="11" t="n">
        <v>3</v>
      </c>
      <c r="C34" s="11" t="n">
        <v>1</v>
      </c>
      <c r="D34" s="11" t="n">
        <v>3</v>
      </c>
      <c r="E34" s="11" t="inlineStr">
        <is>
          <t>#</t>
        </is>
      </c>
      <c r="F34" s="11" t="n">
        <v>2</v>
      </c>
      <c r="G34" s="27" t="n">
        <v>4</v>
      </c>
      <c r="H34" s="11" t="n">
        <v>1</v>
      </c>
      <c r="I34" s="11" t="n">
        <v>3</v>
      </c>
      <c r="J34" s="11" t="n">
        <v>1</v>
      </c>
      <c r="K34" s="11" t="n">
        <v>2</v>
      </c>
    </row>
    <row r="35">
      <c r="A35" s="25" t="inlineStr">
        <is>
          <t>New Mexico</t>
        </is>
      </c>
      <c r="B35" s="11" t="n">
        <v>17</v>
      </c>
      <c r="C35" s="11" t="n">
        <v>2</v>
      </c>
      <c r="D35" s="11" t="n">
        <v>15</v>
      </c>
      <c r="E35" s="11" t="n">
        <v>8</v>
      </c>
      <c r="F35" s="11" t="n">
        <v>8</v>
      </c>
      <c r="G35" s="27" t="n">
        <v>17</v>
      </c>
      <c r="H35" s="11" t="n">
        <v>1</v>
      </c>
      <c r="I35" s="11" t="n">
        <v>17</v>
      </c>
      <c r="J35" s="11" t="n">
        <v>8</v>
      </c>
      <c r="K35" s="11" t="n">
        <v>9</v>
      </c>
    </row>
    <row r="36">
      <c r="A36" s="25" t="inlineStr">
        <is>
          <t>New York</t>
        </is>
      </c>
      <c r="B36" s="11" t="n">
        <v>8</v>
      </c>
      <c r="C36" s="11" t="n">
        <v>1</v>
      </c>
      <c r="D36" s="11" t="n">
        <v>7</v>
      </c>
      <c r="E36" s="11" t="inlineStr">
        <is>
          <t>#</t>
        </is>
      </c>
      <c r="F36" s="11" t="n">
        <v>7</v>
      </c>
      <c r="G36" s="27" t="n">
        <v>10</v>
      </c>
      <c r="H36" s="11" t="n">
        <v>1</v>
      </c>
      <c r="I36" s="11" t="n">
        <v>8</v>
      </c>
      <c r="J36" s="11" t="n">
        <v>2</v>
      </c>
      <c r="K36" s="11" t="n">
        <v>7</v>
      </c>
    </row>
    <row r="37">
      <c r="A37" s="25" t="inlineStr">
        <is>
          <t>North Carolina</t>
        </is>
      </c>
      <c r="B37" s="11" t="n">
        <v>7</v>
      </c>
      <c r="C37" s="11" t="n">
        <v>1</v>
      </c>
      <c r="D37" s="11" t="n">
        <v>6</v>
      </c>
      <c r="E37" s="11" t="n">
        <v>3</v>
      </c>
      <c r="F37" s="11" t="n">
        <v>3</v>
      </c>
      <c r="G37" s="27" t="n">
        <v>5</v>
      </c>
      <c r="H37" s="11" t="inlineStr">
        <is>
          <t>#</t>
        </is>
      </c>
      <c r="I37" s="11" t="n">
        <v>5</v>
      </c>
      <c r="J37" s="11" t="n">
        <v>2</v>
      </c>
      <c r="K37" s="11" t="n">
        <v>3</v>
      </c>
    </row>
    <row r="38">
      <c r="A38" s="25" t="inlineStr">
        <is>
          <t>North Dakota</t>
        </is>
      </c>
      <c r="B38" s="11" t="n">
        <v>2</v>
      </c>
      <c r="C38" s="11" t="inlineStr">
        <is>
          <t>#</t>
        </is>
      </c>
      <c r="D38" s="11" t="n">
        <v>2</v>
      </c>
      <c r="E38" s="11" t="n">
        <v>1</v>
      </c>
      <c r="F38" s="11" t="n">
        <v>1</v>
      </c>
      <c r="G38" s="27" t="n">
        <v>2</v>
      </c>
      <c r="H38" s="11" t="inlineStr">
        <is>
          <t>#</t>
        </is>
      </c>
      <c r="I38" s="11" t="n">
        <v>2</v>
      </c>
      <c r="J38" s="11" t="n">
        <v>1</v>
      </c>
      <c r="K38" s="11" t="n">
        <v>1</v>
      </c>
    </row>
    <row r="39">
      <c r="A39" s="25" t="inlineStr">
        <is>
          <t>Ohio</t>
        </is>
      </c>
      <c r="B39" s="11" t="n">
        <v>4</v>
      </c>
      <c r="C39" s="11" t="inlineStr">
        <is>
          <t>#</t>
        </is>
      </c>
      <c r="D39" s="11" t="n">
        <v>4</v>
      </c>
      <c r="E39" s="11" t="n">
        <v>1</v>
      </c>
      <c r="F39" s="11" t="n">
        <v>3</v>
      </c>
      <c r="G39" s="27" t="n">
        <v>4</v>
      </c>
      <c r="H39" s="11" t="inlineStr">
        <is>
          <t>#</t>
        </is>
      </c>
      <c r="I39" s="11" t="n">
        <v>4</v>
      </c>
      <c r="J39" s="11" t="n">
        <v>1</v>
      </c>
      <c r="K39" s="11" t="n">
        <v>2</v>
      </c>
    </row>
    <row r="40">
      <c r="A40" s="25" t="inlineStr">
        <is>
          <t>Oklahoma</t>
        </is>
      </c>
      <c r="B40" s="11" t="n">
        <v>7</v>
      </c>
      <c r="C40" s="11" t="n">
        <v>1</v>
      </c>
      <c r="D40" s="11" t="n">
        <v>6</v>
      </c>
      <c r="E40" s="11" t="n">
        <v>4</v>
      </c>
      <c r="F40" s="11" t="n">
        <v>2</v>
      </c>
      <c r="G40" s="27" t="n">
        <v>9</v>
      </c>
      <c r="H40" s="11" t="inlineStr">
        <is>
          <t>#</t>
        </is>
      </c>
      <c r="I40" s="11" t="n">
        <v>8</v>
      </c>
      <c r="J40" s="11" t="n">
        <v>4</v>
      </c>
      <c r="K40" s="11" t="n">
        <v>4</v>
      </c>
    </row>
    <row r="41">
      <c r="A41" s="25" t="inlineStr">
        <is>
          <t>Oregon</t>
        </is>
      </c>
      <c r="B41" s="11" t="n">
        <v>13</v>
      </c>
      <c r="C41" s="11" t="n">
        <v>1</v>
      </c>
      <c r="D41" s="11" t="n">
        <v>13</v>
      </c>
      <c r="E41" s="11" t="n">
        <v>8</v>
      </c>
      <c r="F41" s="11" t="n">
        <v>4</v>
      </c>
      <c r="G41" s="27" t="n">
        <v>16</v>
      </c>
      <c r="H41" s="11" t="n">
        <v>1</v>
      </c>
      <c r="I41" s="11" t="n">
        <v>16</v>
      </c>
      <c r="J41" s="11" t="n">
        <v>12</v>
      </c>
      <c r="K41" s="11" t="n">
        <v>4</v>
      </c>
    </row>
    <row r="42">
      <c r="A42" s="25" t="inlineStr">
        <is>
          <t>Pennsylvania</t>
        </is>
      </c>
      <c r="B42" s="11" t="n">
        <v>4</v>
      </c>
      <c r="C42" s="11" t="inlineStr">
        <is>
          <t>#</t>
        </is>
      </c>
      <c r="D42" s="11" t="n">
        <v>3</v>
      </c>
      <c r="E42" s="11" t="n">
        <v>1</v>
      </c>
      <c r="F42" s="11" t="n">
        <v>2</v>
      </c>
      <c r="G42" s="27" t="n">
        <v>4</v>
      </c>
      <c r="H42" s="11" t="n">
        <v>1</v>
      </c>
      <c r="I42" s="11" t="n">
        <v>4</v>
      </c>
      <c r="J42" s="11" t="n">
        <v>2</v>
      </c>
      <c r="K42" s="11" t="n">
        <v>2</v>
      </c>
    </row>
    <row r="43">
      <c r="A43" s="25" t="inlineStr">
        <is>
          <t>Rhode Island</t>
        </is>
      </c>
      <c r="B43" s="11" t="n">
        <v>8</v>
      </c>
      <c r="C43" s="11" t="n">
        <v>1</v>
      </c>
      <c r="D43" s="11" t="n">
        <v>7</v>
      </c>
      <c r="E43" s="11" t="n">
        <v>4</v>
      </c>
      <c r="F43" s="11" t="n">
        <v>3</v>
      </c>
      <c r="G43" s="27" t="n">
        <v>9</v>
      </c>
      <c r="H43" s="11" t="n">
        <v>1</v>
      </c>
      <c r="I43" s="11" t="n">
        <v>7</v>
      </c>
      <c r="J43" s="11" t="n">
        <v>3</v>
      </c>
      <c r="K43" s="11" t="n">
        <v>4</v>
      </c>
    </row>
    <row r="44">
      <c r="A44" s="25" t="inlineStr">
        <is>
          <t>South Carolina</t>
        </is>
      </c>
      <c r="B44" s="11" t="n">
        <v>8</v>
      </c>
      <c r="C44" s="11" t="inlineStr">
        <is>
          <t>#</t>
        </is>
      </c>
      <c r="D44" s="11" t="n">
        <v>8</v>
      </c>
      <c r="E44" s="11" t="n">
        <v>5</v>
      </c>
      <c r="F44" s="11" t="n">
        <v>3</v>
      </c>
      <c r="G44" s="27" t="n">
        <v>9</v>
      </c>
      <c r="H44" s="11" t="inlineStr">
        <is>
          <t>#</t>
        </is>
      </c>
      <c r="I44" s="11" t="n">
        <v>8</v>
      </c>
      <c r="J44" s="11" t="n">
        <v>7</v>
      </c>
      <c r="K44" s="11" t="n">
        <v>1</v>
      </c>
    </row>
    <row r="45">
      <c r="A45" s="25" t="inlineStr">
        <is>
          <t>South Dakota</t>
        </is>
      </c>
      <c r="B45" s="11" t="n">
        <v>3</v>
      </c>
      <c r="C45" s="11" t="n">
        <v>1</v>
      </c>
      <c r="D45" s="11" t="n">
        <v>3</v>
      </c>
      <c r="E45" s="11" t="n">
        <v>1</v>
      </c>
      <c r="F45" s="11" t="n">
        <v>2</v>
      </c>
      <c r="G45" s="27" t="n">
        <v>2</v>
      </c>
      <c r="H45" s="11" t="inlineStr">
        <is>
          <t>#</t>
        </is>
      </c>
      <c r="I45" s="11" t="n">
        <v>2</v>
      </c>
      <c r="J45" s="11" t="n">
        <v>1</v>
      </c>
      <c r="K45" s="11" t="n">
        <v>1</v>
      </c>
    </row>
    <row r="46">
      <c r="A46" s="25" t="inlineStr">
        <is>
          <t>Tennessee</t>
        </is>
      </c>
      <c r="B46" s="11" t="n">
        <v>5</v>
      </c>
      <c r="C46" s="11" t="n">
        <v>1</v>
      </c>
      <c r="D46" s="11" t="n">
        <v>4</v>
      </c>
      <c r="E46" s="11" t="n">
        <v>1</v>
      </c>
      <c r="F46" s="11" t="n">
        <v>3</v>
      </c>
      <c r="G46" s="27" t="n">
        <v>6</v>
      </c>
      <c r="H46" s="11" t="n">
        <v>1</v>
      </c>
      <c r="I46" s="11" t="n">
        <v>5</v>
      </c>
      <c r="J46" s="11" t="n">
        <v>2</v>
      </c>
      <c r="K46" s="11" t="n">
        <v>4</v>
      </c>
    </row>
    <row r="47">
      <c r="A47" s="25" t="inlineStr">
        <is>
          <t>Texas</t>
        </is>
      </c>
      <c r="B47" s="11" t="n">
        <v>23</v>
      </c>
      <c r="C47" s="11" t="n">
        <v>2</v>
      </c>
      <c r="D47" s="11" t="n">
        <v>21</v>
      </c>
      <c r="E47" s="11" t="n">
        <v>11</v>
      </c>
      <c r="F47" s="11" t="n">
        <v>10</v>
      </c>
      <c r="G47" s="27" t="n">
        <v>25</v>
      </c>
      <c r="H47" s="11" t="n">
        <v>2</v>
      </c>
      <c r="I47" s="11" t="n">
        <v>24</v>
      </c>
      <c r="J47" s="11" t="n">
        <v>12</v>
      </c>
      <c r="K47" s="11" t="n">
        <v>12</v>
      </c>
    </row>
    <row r="48">
      <c r="A48" s="25" t="inlineStr">
        <is>
          <t>Utah</t>
        </is>
      </c>
      <c r="B48" s="11" t="n">
        <v>4</v>
      </c>
      <c r="C48" s="11" t="inlineStr">
        <is>
          <t>#</t>
        </is>
      </c>
      <c r="D48" s="11" t="n">
        <v>4</v>
      </c>
      <c r="E48" s="11" t="n">
        <v>3</v>
      </c>
      <c r="F48" s="11" t="n">
        <v>1</v>
      </c>
      <c r="G48" s="27" t="n">
        <v>9</v>
      </c>
      <c r="H48" s="11" t="n">
        <v>1</v>
      </c>
      <c r="I48" s="11" t="n">
        <v>8</v>
      </c>
      <c r="J48" s="11" t="n">
        <v>6</v>
      </c>
      <c r="K48" s="11" t="n">
        <v>2</v>
      </c>
    </row>
    <row r="49">
      <c r="A49" s="25" t="inlineStr">
        <is>
          <t>Vermont</t>
        </is>
      </c>
      <c r="B49" s="11" t="n">
        <v>3</v>
      </c>
      <c r="C49" s="11" t="inlineStr">
        <is>
          <t>#</t>
        </is>
      </c>
      <c r="D49" s="11" t="n">
        <v>3</v>
      </c>
      <c r="E49" s="11" t="n">
        <v>2</v>
      </c>
      <c r="F49" s="11" t="n">
        <v>1</v>
      </c>
      <c r="G49" s="27" t="n">
        <v>2</v>
      </c>
      <c r="H49" s="11" t="inlineStr">
        <is>
          <t>#</t>
        </is>
      </c>
      <c r="I49" s="11" t="n">
        <v>2</v>
      </c>
      <c r="J49" s="11" t="n">
        <v>1</v>
      </c>
      <c r="K49" s="11" t="n">
        <v>1</v>
      </c>
    </row>
    <row r="50">
      <c r="A50" s="25" t="inlineStr">
        <is>
          <t>Virginia</t>
        </is>
      </c>
      <c r="B50" s="11" t="n">
        <v>7</v>
      </c>
      <c r="C50" s="11" t="n">
        <v>1</v>
      </c>
      <c r="D50" s="11" t="n">
        <v>6</v>
      </c>
      <c r="E50" s="11" t="n">
        <v>3</v>
      </c>
      <c r="F50" s="11" t="n">
        <v>3</v>
      </c>
      <c r="G50" s="27" t="n">
        <v>10</v>
      </c>
      <c r="H50" s="11" t="n">
        <v>1</v>
      </c>
      <c r="I50" s="11" t="n">
        <v>8</v>
      </c>
      <c r="J50" s="11" t="n">
        <v>5</v>
      </c>
      <c r="K50" s="11" t="n">
        <v>4</v>
      </c>
    </row>
    <row r="51">
      <c r="A51" s="25" t="inlineStr">
        <is>
          <t>Washington</t>
        </is>
      </c>
      <c r="B51" s="11" t="n">
        <v>13</v>
      </c>
      <c r="C51" s="11" t="n">
        <v>1</v>
      </c>
      <c r="D51" s="11" t="n">
        <v>13</v>
      </c>
      <c r="E51" s="11" t="n">
        <v>7</v>
      </c>
      <c r="F51" s="11" t="n">
        <v>5</v>
      </c>
      <c r="G51" s="27" t="n">
        <v>14</v>
      </c>
      <c r="H51" s="11" t="n">
        <v>1</v>
      </c>
      <c r="I51" s="11" t="n">
        <v>13</v>
      </c>
      <c r="J51" s="11" t="n">
        <v>10</v>
      </c>
      <c r="K51" s="11" t="n">
        <v>3</v>
      </c>
    </row>
    <row r="52">
      <c r="A52" s="25" t="inlineStr">
        <is>
          <t>West Virginia</t>
        </is>
      </c>
      <c r="B52" s="11" t="n">
        <v>1</v>
      </c>
      <c r="C52" s="11" t="inlineStr">
        <is>
          <t>#</t>
        </is>
      </c>
      <c r="D52" s="11" t="n">
        <v>1</v>
      </c>
      <c r="E52" s="11" t="inlineStr">
        <is>
          <t>#</t>
        </is>
      </c>
      <c r="F52" s="11" t="inlineStr">
        <is>
          <t>#</t>
        </is>
      </c>
      <c r="G52" s="27" t="n">
        <v>1</v>
      </c>
      <c r="H52" s="11" t="inlineStr">
        <is>
          <t>#</t>
        </is>
      </c>
      <c r="I52" s="11" t="n">
        <v>1</v>
      </c>
      <c r="J52" s="11" t="n">
        <v>1</v>
      </c>
      <c r="K52" s="11" t="inlineStr">
        <is>
          <t>#</t>
        </is>
      </c>
    </row>
    <row r="53">
      <c r="A53" s="25" t="inlineStr">
        <is>
          <t>Wisconsin</t>
        </is>
      </c>
      <c r="B53" s="11" t="n">
        <v>7</v>
      </c>
      <c r="C53" s="11" t="inlineStr">
        <is>
          <t>#</t>
        </is>
      </c>
      <c r="D53" s="11" t="n">
        <v>7</v>
      </c>
      <c r="E53" s="11" t="n">
        <v>2</v>
      </c>
      <c r="F53" s="11" t="n">
        <v>5</v>
      </c>
      <c r="G53" s="27" t="n">
        <v>8</v>
      </c>
      <c r="H53" s="11" t="inlineStr">
        <is>
          <t>#</t>
        </is>
      </c>
      <c r="I53" s="11" t="n">
        <v>7</v>
      </c>
      <c r="J53" s="11" t="n">
        <v>4</v>
      </c>
      <c r="K53" s="11" t="n">
        <v>4</v>
      </c>
    </row>
    <row r="54">
      <c r="A54" s="25" t="inlineStr">
        <is>
          <t>Wyoming</t>
        </is>
      </c>
      <c r="B54" s="11" t="n">
        <v>3</v>
      </c>
      <c r="C54" s="11" t="inlineStr">
        <is>
          <t>#</t>
        </is>
      </c>
      <c r="D54" s="11" t="n">
        <v>3</v>
      </c>
      <c r="E54" s="11" t="n">
        <v>2</v>
      </c>
      <c r="F54" s="11" t="n">
        <v>1</v>
      </c>
      <c r="G54" s="27" t="n">
        <v>3</v>
      </c>
      <c r="H54" s="11" t="inlineStr">
        <is>
          <t>#</t>
        </is>
      </c>
      <c r="I54" s="11" t="n">
        <v>3</v>
      </c>
      <c r="J54" s="11" t="n">
        <v>1</v>
      </c>
      <c r="K54" s="11" t="n">
        <v>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1</v>
      </c>
      <c r="D56" s="11" t="n">
        <v>5</v>
      </c>
      <c r="E56" s="11" t="n">
        <v>1</v>
      </c>
      <c r="F56" s="11" t="n">
        <v>4</v>
      </c>
      <c r="G56" s="27" t="n">
        <v>9</v>
      </c>
      <c r="H56" s="11" t="n">
        <v>1</v>
      </c>
      <c r="I56" s="11" t="n">
        <v>7</v>
      </c>
      <c r="J56" s="11" t="n">
        <v>2</v>
      </c>
      <c r="K56" s="11" t="n">
        <v>5</v>
      </c>
    </row>
    <row r="57">
      <c r="A57" s="28" t="inlineStr">
        <is>
          <t>DoDEA¹</t>
        </is>
      </c>
      <c r="B57" s="15" t="n">
        <v>9</v>
      </c>
      <c r="C57" s="15" t="n">
        <v>1</v>
      </c>
      <c r="D57" s="15" t="n">
        <v>8</v>
      </c>
      <c r="E57" s="15" t="n">
        <v>4</v>
      </c>
      <c r="F57" s="15" t="n">
        <v>4</v>
      </c>
      <c r="G57" s="32" t="n">
        <v>10</v>
      </c>
      <c r="H57" s="15" t="n">
        <v>1</v>
      </c>
      <c r="I57" s="15" t="n">
        <v>9</v>
      </c>
      <c r="J57" s="15" t="n">
        <v>5</v>
      </c>
      <c r="K57" s="15" t="n">
        <v>4</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2.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A-26. Percentage of fourth-grade public school students identified as English learners excluded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1</v>
      </c>
      <c r="D4" s="11" t="n">
        <v>12</v>
      </c>
      <c r="E4" s="11" t="n">
        <v>7</v>
      </c>
      <c r="F4" s="11" t="n">
        <v>5</v>
      </c>
      <c r="G4" s="27" t="n">
        <v>15</v>
      </c>
      <c r="H4" s="11" t="n">
        <v>1</v>
      </c>
      <c r="I4" s="11" t="n">
        <v>14</v>
      </c>
      <c r="J4" s="11" t="n">
        <v>9</v>
      </c>
      <c r="K4" s="11" t="n">
        <v>5</v>
      </c>
    </row>
    <row r="5">
      <c r="A5" s="25" t="inlineStr">
        <is>
          <t>Alabama</t>
        </is>
      </c>
      <c r="B5" s="11" t="n">
        <v>5</v>
      </c>
      <c r="C5" s="11" t="inlineStr">
        <is>
          <t>#</t>
        </is>
      </c>
      <c r="D5" s="11" t="n">
        <v>5</v>
      </c>
      <c r="E5" s="11" t="n">
        <v>4</v>
      </c>
      <c r="F5" s="11" t="n">
        <v>1</v>
      </c>
      <c r="G5" s="27" t="n">
        <v>8</v>
      </c>
      <c r="H5" s="11" t="inlineStr">
        <is>
          <t>#</t>
        </is>
      </c>
      <c r="I5" s="11" t="n">
        <v>8</v>
      </c>
      <c r="J5" s="11" t="n">
        <v>5</v>
      </c>
      <c r="K5" s="11" t="n">
        <v>3</v>
      </c>
    </row>
    <row r="6">
      <c r="A6" s="25" t="inlineStr">
        <is>
          <t>Alaska</t>
        </is>
      </c>
      <c r="B6" s="11" t="n">
        <v>15</v>
      </c>
      <c r="C6" s="11" t="inlineStr">
        <is>
          <t>#</t>
        </is>
      </c>
      <c r="D6" s="11" t="n">
        <v>15</v>
      </c>
      <c r="E6" s="11" t="n">
        <v>8</v>
      </c>
      <c r="F6" s="11" t="n">
        <v>7</v>
      </c>
      <c r="G6" s="27" t="n">
        <v>14</v>
      </c>
      <c r="H6" s="11" t="inlineStr">
        <is>
          <t>#</t>
        </is>
      </c>
      <c r="I6" s="11" t="n">
        <v>14</v>
      </c>
      <c r="J6" s="11" t="n">
        <v>7</v>
      </c>
      <c r="K6" s="11" t="n">
        <v>7</v>
      </c>
    </row>
    <row r="7">
      <c r="A7" s="25" t="inlineStr">
        <is>
          <t>Arizona</t>
        </is>
      </c>
      <c r="B7" s="11" t="n">
        <v>8</v>
      </c>
      <c r="C7" s="11" t="inlineStr">
        <is>
          <t>#</t>
        </is>
      </c>
      <c r="D7" s="11" t="n">
        <v>8</v>
      </c>
      <c r="E7" s="11" t="n">
        <v>4</v>
      </c>
      <c r="F7" s="11" t="n">
        <v>4</v>
      </c>
      <c r="G7" s="27" t="n">
        <v>9</v>
      </c>
      <c r="H7" s="11" t="inlineStr">
        <is>
          <t>#</t>
        </is>
      </c>
      <c r="I7" s="11" t="n">
        <v>9</v>
      </c>
      <c r="J7" s="11" t="n">
        <v>6</v>
      </c>
      <c r="K7" s="11" t="n">
        <v>3</v>
      </c>
    </row>
    <row r="8">
      <c r="A8" s="25" t="inlineStr">
        <is>
          <t>Arkansas</t>
        </is>
      </c>
      <c r="B8" s="11" t="n">
        <v>8</v>
      </c>
      <c r="C8" s="11" t="inlineStr">
        <is>
          <t>#</t>
        </is>
      </c>
      <c r="D8" s="11" t="n">
        <v>8</v>
      </c>
      <c r="E8" s="11" t="n">
        <v>2</v>
      </c>
      <c r="F8" s="11" t="n">
        <v>6</v>
      </c>
      <c r="G8" s="27" t="n">
        <v>7</v>
      </c>
      <c r="H8" s="11" t="inlineStr">
        <is>
          <t>#</t>
        </is>
      </c>
      <c r="I8" s="11" t="n">
        <v>7</v>
      </c>
      <c r="J8" s="11" t="n">
        <v>2</v>
      </c>
      <c r="K8" s="11" t="n">
        <v>5</v>
      </c>
    </row>
    <row r="9">
      <c r="A9" s="25" t="inlineStr">
        <is>
          <t>California</t>
        </is>
      </c>
      <c r="B9" s="11" t="n">
        <v>25</v>
      </c>
      <c r="C9" s="11" t="n">
        <v>1</v>
      </c>
      <c r="D9" s="11" t="n">
        <v>24</v>
      </c>
      <c r="E9" s="11" t="n">
        <v>19</v>
      </c>
      <c r="F9" s="11" t="n">
        <v>5</v>
      </c>
      <c r="G9" s="27" t="n">
        <v>26</v>
      </c>
      <c r="H9" s="11" t="n">
        <v>1</v>
      </c>
      <c r="I9" s="11" t="n">
        <v>25</v>
      </c>
      <c r="J9" s="11" t="n">
        <v>22</v>
      </c>
      <c r="K9" s="11" t="n">
        <v>3</v>
      </c>
    </row>
    <row r="10">
      <c r="A10" s="25" t="inlineStr">
        <is>
          <t>Colorado</t>
        </is>
      </c>
      <c r="B10" s="11" t="n">
        <v>15</v>
      </c>
      <c r="C10" s="11" t="n">
        <v>1</v>
      </c>
      <c r="D10" s="11" t="n">
        <v>14</v>
      </c>
      <c r="E10" s="11" t="n">
        <v>10</v>
      </c>
      <c r="F10" s="11" t="n">
        <v>4</v>
      </c>
      <c r="G10" s="27" t="n">
        <v>16</v>
      </c>
      <c r="H10" s="11" t="n">
        <v>1</v>
      </c>
      <c r="I10" s="11" t="n">
        <v>15</v>
      </c>
      <c r="J10" s="11" t="n">
        <v>11</v>
      </c>
      <c r="K10" s="11" t="n">
        <v>4</v>
      </c>
    </row>
    <row r="11">
      <c r="A11" s="25" t="inlineStr">
        <is>
          <t>Connecticut</t>
        </is>
      </c>
      <c r="B11" s="11" t="n">
        <v>11</v>
      </c>
      <c r="C11" s="11" t="n">
        <v>1</v>
      </c>
      <c r="D11" s="11" t="n">
        <v>10</v>
      </c>
      <c r="E11" s="11" t="n">
        <v>4</v>
      </c>
      <c r="F11" s="11" t="n">
        <v>6</v>
      </c>
      <c r="G11" s="27" t="n">
        <v>14</v>
      </c>
      <c r="H11" s="11" t="n">
        <v>1</v>
      </c>
      <c r="I11" s="11" t="n">
        <v>13</v>
      </c>
      <c r="J11" s="11" t="n">
        <v>6</v>
      </c>
      <c r="K11" s="11" t="n">
        <v>7</v>
      </c>
    </row>
    <row r="12">
      <c r="A12" s="25" t="inlineStr">
        <is>
          <t>Delaware</t>
        </is>
      </c>
      <c r="B12" s="11" t="n">
        <v>16</v>
      </c>
      <c r="C12" s="11" t="n">
        <v>1</v>
      </c>
      <c r="D12" s="11" t="n">
        <v>15</v>
      </c>
      <c r="E12" s="11" t="n">
        <v>10</v>
      </c>
      <c r="F12" s="11" t="n">
        <v>5</v>
      </c>
      <c r="G12" s="27" t="n">
        <v>18</v>
      </c>
      <c r="H12" s="11" t="inlineStr">
        <is>
          <t>#</t>
        </is>
      </c>
      <c r="I12" s="11" t="n">
        <v>17</v>
      </c>
      <c r="J12" s="11" t="n">
        <v>10</v>
      </c>
      <c r="K12" s="11" t="n">
        <v>7</v>
      </c>
    </row>
    <row r="13">
      <c r="A13" s="25" t="inlineStr">
        <is>
          <t>Florida</t>
        </is>
      </c>
      <c r="B13" s="11" t="n">
        <v>11</v>
      </c>
      <c r="C13" s="11" t="n">
        <v>1</v>
      </c>
      <c r="D13" s="11" t="n">
        <v>10</v>
      </c>
      <c r="E13" s="11" t="inlineStr">
        <is>
          <t>#</t>
        </is>
      </c>
      <c r="F13" s="11" t="n">
        <v>10</v>
      </c>
      <c r="G13" s="27" t="n">
        <v>11</v>
      </c>
      <c r="H13" s="11" t="n">
        <v>1</v>
      </c>
      <c r="I13" s="11" t="n">
        <v>9</v>
      </c>
      <c r="J13" s="11" t="n">
        <v>1</v>
      </c>
      <c r="K13" s="11" t="n">
        <v>8</v>
      </c>
    </row>
    <row r="14">
      <c r="A14" s="25" t="inlineStr">
        <is>
          <t>Georgia</t>
        </is>
      </c>
      <c r="B14" s="11" t="n">
        <v>11</v>
      </c>
      <c r="C14" s="11" t="inlineStr">
        <is>
          <t>#</t>
        </is>
      </c>
      <c r="D14" s="11" t="n">
        <v>11</v>
      </c>
      <c r="E14" s="11" t="n">
        <v>5</v>
      </c>
      <c r="F14" s="11" t="n">
        <v>6</v>
      </c>
      <c r="G14" s="27" t="n">
        <v>13</v>
      </c>
      <c r="H14" s="11" t="n">
        <v>1</v>
      </c>
      <c r="I14" s="11" t="n">
        <v>12</v>
      </c>
      <c r="J14" s="11" t="n">
        <v>6</v>
      </c>
      <c r="K14" s="11" t="n">
        <v>6</v>
      </c>
    </row>
    <row r="15">
      <c r="A15" s="25" t="inlineStr">
        <is>
          <t>Hawaii</t>
        </is>
      </c>
      <c r="B15" s="11" t="n">
        <v>14</v>
      </c>
      <c r="C15" s="11" t="n">
        <v>1</v>
      </c>
      <c r="D15" s="11" t="n">
        <v>13</v>
      </c>
      <c r="E15" s="11" t="n">
        <v>10</v>
      </c>
      <c r="F15" s="11" t="n">
        <v>3</v>
      </c>
      <c r="G15" s="27" t="n">
        <v>15</v>
      </c>
      <c r="H15" s="11" t="inlineStr">
        <is>
          <t>#</t>
        </is>
      </c>
      <c r="I15" s="11" t="n">
        <v>14</v>
      </c>
      <c r="J15" s="11" t="n">
        <v>13</v>
      </c>
      <c r="K15" s="11" t="n">
        <v>2</v>
      </c>
    </row>
    <row r="16">
      <c r="A16" s="25" t="inlineStr">
        <is>
          <t>Idaho</t>
        </is>
      </c>
      <c r="B16" s="11" t="n">
        <v>9</v>
      </c>
      <c r="C16" s="11" t="inlineStr">
        <is>
          <t>#</t>
        </is>
      </c>
      <c r="D16" s="11" t="n">
        <v>8</v>
      </c>
      <c r="E16" s="11" t="n">
        <v>6</v>
      </c>
      <c r="F16" s="11" t="n">
        <v>2</v>
      </c>
      <c r="G16" s="27" t="n">
        <v>8</v>
      </c>
      <c r="H16" s="11" t="inlineStr">
        <is>
          <t>#</t>
        </is>
      </c>
      <c r="I16" s="11" t="n">
        <v>8</v>
      </c>
      <c r="J16" s="11" t="n">
        <v>6</v>
      </c>
      <c r="K16" s="11" t="n">
        <v>2</v>
      </c>
    </row>
    <row r="17">
      <c r="A17" s="25" t="inlineStr">
        <is>
          <t>Illinois</t>
        </is>
      </c>
      <c r="B17" s="11" t="n">
        <v>16</v>
      </c>
      <c r="C17" s="11" t="n">
        <v>1</v>
      </c>
      <c r="D17" s="11" t="n">
        <v>16</v>
      </c>
      <c r="E17" s="11" t="n">
        <v>9</v>
      </c>
      <c r="F17" s="11" t="n">
        <v>7</v>
      </c>
      <c r="G17" s="27" t="n">
        <v>21</v>
      </c>
      <c r="H17" s="11" t="n">
        <v>1</v>
      </c>
      <c r="I17" s="11" t="n">
        <v>20</v>
      </c>
      <c r="J17" s="11" t="n">
        <v>10</v>
      </c>
      <c r="K17" s="11" t="n">
        <v>10</v>
      </c>
    </row>
    <row r="18">
      <c r="A18" s="25" t="inlineStr">
        <is>
          <t>Indiana</t>
        </is>
      </c>
      <c r="B18" s="11" t="n">
        <v>10</v>
      </c>
      <c r="C18" s="11" t="inlineStr">
        <is>
          <t>#</t>
        </is>
      </c>
      <c r="D18" s="11" t="n">
        <v>10</v>
      </c>
      <c r="E18" s="11" t="n">
        <v>2</v>
      </c>
      <c r="F18" s="11" t="n">
        <v>8</v>
      </c>
      <c r="G18" s="27" t="n">
        <v>9</v>
      </c>
      <c r="H18" s="11" t="inlineStr">
        <is>
          <t>#</t>
        </is>
      </c>
      <c r="I18" s="11" t="n">
        <v>8</v>
      </c>
      <c r="J18" s="11" t="n">
        <v>2</v>
      </c>
      <c r="K18" s="11" t="n">
        <v>7</v>
      </c>
    </row>
    <row r="19">
      <c r="A19" s="25" t="inlineStr">
        <is>
          <t>Iowa</t>
        </is>
      </c>
      <c r="B19" s="11" t="n">
        <v>7</v>
      </c>
      <c r="C19" s="11" t="n">
        <v>1</v>
      </c>
      <c r="D19" s="11" t="n">
        <v>7</v>
      </c>
      <c r="E19" s="11" t="n">
        <v>2</v>
      </c>
      <c r="F19" s="11" t="n">
        <v>5</v>
      </c>
      <c r="G19" s="27" t="n">
        <v>5</v>
      </c>
      <c r="H19" s="11" t="inlineStr">
        <is>
          <t>#</t>
        </is>
      </c>
      <c r="I19" s="11" t="n">
        <v>5</v>
      </c>
      <c r="J19" s="11" t="n">
        <v>2</v>
      </c>
      <c r="K19" s="11" t="n">
        <v>3</v>
      </c>
    </row>
    <row r="20">
      <c r="A20" s="25" t="inlineStr">
        <is>
          <t>Kansas</t>
        </is>
      </c>
      <c r="B20" s="11" t="n">
        <v>12</v>
      </c>
      <c r="C20" s="11" t="n">
        <v>1</v>
      </c>
      <c r="D20" s="11" t="n">
        <v>11</v>
      </c>
      <c r="E20" s="11" t="n">
        <v>9</v>
      </c>
      <c r="F20" s="11" t="n">
        <v>2</v>
      </c>
      <c r="G20" s="27" t="n">
        <v>13</v>
      </c>
      <c r="H20" s="11" t="inlineStr">
        <is>
          <t>#</t>
        </is>
      </c>
      <c r="I20" s="11" t="n">
        <v>13</v>
      </c>
      <c r="J20" s="11" t="n">
        <v>12</v>
      </c>
      <c r="K20" s="11" t="n">
        <v>1</v>
      </c>
    </row>
    <row r="21">
      <c r="A21" s="25" t="inlineStr">
        <is>
          <t>Kentucky</t>
        </is>
      </c>
      <c r="B21" s="11" t="n">
        <v>5</v>
      </c>
      <c r="C21" s="11" t="n">
        <v>1</v>
      </c>
      <c r="D21" s="11" t="n">
        <v>5</v>
      </c>
      <c r="E21" s="11" t="n">
        <v>1</v>
      </c>
      <c r="F21" s="11" t="n">
        <v>4</v>
      </c>
      <c r="G21" s="27" t="n">
        <v>8</v>
      </c>
      <c r="H21" s="11" t="n">
        <v>1</v>
      </c>
      <c r="I21" s="11" t="n">
        <v>7</v>
      </c>
      <c r="J21" s="11" t="n">
        <v>1</v>
      </c>
      <c r="K21" s="11" t="n">
        <v>6</v>
      </c>
    </row>
    <row r="22">
      <c r="A22" s="25" t="inlineStr">
        <is>
          <t>Louisiana</t>
        </is>
      </c>
      <c r="B22" s="11" t="n">
        <v>4</v>
      </c>
      <c r="C22" s="11" t="inlineStr">
        <is>
          <t>#</t>
        </is>
      </c>
      <c r="D22" s="11" t="n">
        <v>4</v>
      </c>
      <c r="E22" s="11" t="n">
        <v>1</v>
      </c>
      <c r="F22" s="11" t="n">
        <v>3</v>
      </c>
      <c r="G22" s="27" t="n">
        <v>4</v>
      </c>
      <c r="H22" s="11" t="inlineStr">
        <is>
          <t>#</t>
        </is>
      </c>
      <c r="I22" s="11" t="n">
        <v>4</v>
      </c>
      <c r="J22" s="11" t="inlineStr">
        <is>
          <t>#</t>
        </is>
      </c>
      <c r="K22" s="11" t="n">
        <v>3</v>
      </c>
    </row>
    <row r="23">
      <c r="A23" s="25" t="inlineStr">
        <is>
          <t>Maine</t>
        </is>
      </c>
      <c r="B23" s="11" t="n">
        <v>4</v>
      </c>
      <c r="C23" s="11" t="inlineStr">
        <is>
          <t>#</t>
        </is>
      </c>
      <c r="D23" s="11" t="n">
        <v>4</v>
      </c>
      <c r="E23" s="11" t="n">
        <v>2</v>
      </c>
      <c r="F23" s="11" t="n">
        <v>2</v>
      </c>
      <c r="G23" s="27" t="n">
        <v>4</v>
      </c>
      <c r="H23" s="11" t="inlineStr">
        <is>
          <t>#</t>
        </is>
      </c>
      <c r="I23" s="11" t="n">
        <v>4</v>
      </c>
      <c r="J23" s="11" t="n">
        <v>3</v>
      </c>
      <c r="K23" s="11" t="n">
        <v>1</v>
      </c>
    </row>
    <row r="24">
      <c r="A24" s="25" t="inlineStr">
        <is>
          <t>Maryland</t>
        </is>
      </c>
      <c r="B24" s="11" t="n">
        <v>14</v>
      </c>
      <c r="C24" s="11" t="n">
        <v>1</v>
      </c>
      <c r="D24" s="11" t="n">
        <v>13</v>
      </c>
      <c r="E24" s="11" t="n">
        <v>4</v>
      </c>
      <c r="F24" s="11" t="n">
        <v>9</v>
      </c>
      <c r="G24" s="27" t="n">
        <v>18</v>
      </c>
      <c r="H24" s="11" t="n">
        <v>1</v>
      </c>
      <c r="I24" s="11" t="n">
        <v>17</v>
      </c>
      <c r="J24" s="11" t="n">
        <v>5</v>
      </c>
      <c r="K24" s="11" t="n">
        <v>13</v>
      </c>
    </row>
    <row r="25">
      <c r="A25" s="25" t="inlineStr">
        <is>
          <t>Massachusetts</t>
        </is>
      </c>
      <c r="B25" s="11" t="n">
        <v>14</v>
      </c>
      <c r="C25" s="11" t="n">
        <v>1</v>
      </c>
      <c r="D25" s="11" t="n">
        <v>13</v>
      </c>
      <c r="E25" s="11" t="n">
        <v>8</v>
      </c>
      <c r="F25" s="11" t="n">
        <v>4</v>
      </c>
      <c r="G25" s="27" t="n">
        <v>13</v>
      </c>
      <c r="H25" s="11" t="n">
        <v>1</v>
      </c>
      <c r="I25" s="11" t="n">
        <v>12</v>
      </c>
      <c r="J25" s="11" t="n">
        <v>10</v>
      </c>
      <c r="K25" s="11" t="n">
        <v>3</v>
      </c>
    </row>
    <row r="26">
      <c r="A26" s="25" t="inlineStr">
        <is>
          <t>Michigan</t>
        </is>
      </c>
      <c r="B26" s="11" t="n">
        <v>11</v>
      </c>
      <c r="C26" s="11" t="inlineStr">
        <is>
          <t>#</t>
        </is>
      </c>
      <c r="D26" s="11" t="n">
        <v>10</v>
      </c>
      <c r="E26" s="11" t="n">
        <v>7</v>
      </c>
      <c r="F26" s="11" t="n">
        <v>4</v>
      </c>
      <c r="G26" s="27" t="n">
        <v>10</v>
      </c>
      <c r="H26" s="11" t="n">
        <v>1</v>
      </c>
      <c r="I26" s="11" t="n">
        <v>9</v>
      </c>
      <c r="J26" s="11" t="n">
        <v>8</v>
      </c>
      <c r="K26" s="11" t="n">
        <v>1</v>
      </c>
    </row>
    <row r="27">
      <c r="A27" s="25" t="inlineStr">
        <is>
          <t>Minnesota</t>
        </is>
      </c>
      <c r="B27" s="11" t="n">
        <v>13</v>
      </c>
      <c r="C27" s="11" t="inlineStr">
        <is>
          <t>#</t>
        </is>
      </c>
      <c r="D27" s="11" t="n">
        <v>12</v>
      </c>
      <c r="E27" s="11" t="n">
        <v>9</v>
      </c>
      <c r="F27" s="11" t="n">
        <v>3</v>
      </c>
      <c r="G27" s="27" t="n">
        <v>13</v>
      </c>
      <c r="H27" s="11" t="n">
        <v>1</v>
      </c>
      <c r="I27" s="11" t="n">
        <v>12</v>
      </c>
      <c r="J27" s="11" t="n">
        <v>9</v>
      </c>
      <c r="K27" s="11" t="n">
        <v>3</v>
      </c>
    </row>
    <row r="28">
      <c r="A28" s="25" t="inlineStr">
        <is>
          <t>Mississippi</t>
        </is>
      </c>
      <c r="B28" s="11" t="n">
        <v>3</v>
      </c>
      <c r="C28" s="11" t="inlineStr">
        <is>
          <t>#</t>
        </is>
      </c>
      <c r="D28" s="11" t="n">
        <v>3</v>
      </c>
      <c r="E28" s="11" t="n">
        <v>1</v>
      </c>
      <c r="F28" s="11" t="n">
        <v>2</v>
      </c>
      <c r="G28" s="27" t="n">
        <v>5</v>
      </c>
      <c r="H28" s="11" t="inlineStr">
        <is>
          <t>#</t>
        </is>
      </c>
      <c r="I28" s="11" t="n">
        <v>5</v>
      </c>
      <c r="J28" s="11" t="n">
        <v>2</v>
      </c>
      <c r="K28" s="11" t="n">
        <v>3</v>
      </c>
    </row>
    <row r="29">
      <c r="A29" s="25" t="inlineStr">
        <is>
          <t>Missouri</t>
        </is>
      </c>
      <c r="B29" s="11" t="n">
        <v>6</v>
      </c>
      <c r="C29" s="11" t="inlineStr">
        <is>
          <t>#</t>
        </is>
      </c>
      <c r="D29" s="11" t="n">
        <v>6</v>
      </c>
      <c r="E29" s="11" t="n">
        <v>4</v>
      </c>
      <c r="F29" s="11" t="n">
        <v>2</v>
      </c>
      <c r="G29" s="27" t="n">
        <v>4</v>
      </c>
      <c r="H29" s="11" t="inlineStr">
        <is>
          <t>#</t>
        </is>
      </c>
      <c r="I29" s="11" t="n">
        <v>4</v>
      </c>
      <c r="J29" s="11" t="n">
        <v>3</v>
      </c>
      <c r="K29" s="11" t="n">
        <v>2</v>
      </c>
    </row>
    <row r="30">
      <c r="A30" s="25" t="inlineStr">
        <is>
          <t>Montana</t>
        </is>
      </c>
      <c r="B30" s="11" t="n">
        <v>4</v>
      </c>
      <c r="C30" s="11" t="inlineStr">
        <is>
          <t>#</t>
        </is>
      </c>
      <c r="D30" s="11" t="n">
        <v>4</v>
      </c>
      <c r="E30" s="11" t="n">
        <v>4</v>
      </c>
      <c r="F30" s="11" t="inlineStr">
        <is>
          <t>#</t>
        </is>
      </c>
      <c r="G30" s="27" t="n">
        <v>3</v>
      </c>
      <c r="H30" s="11" t="inlineStr">
        <is>
          <t>#</t>
        </is>
      </c>
      <c r="I30" s="11" t="n">
        <v>3</v>
      </c>
      <c r="J30" s="11" t="n">
        <v>2</v>
      </c>
      <c r="K30" s="11" t="n">
        <v>1</v>
      </c>
    </row>
    <row r="31">
      <c r="A31" s="25" t="inlineStr">
        <is>
          <t>Nebraska</t>
        </is>
      </c>
      <c r="B31" s="11" t="n">
        <v>7</v>
      </c>
      <c r="C31" s="11" t="inlineStr">
        <is>
          <t>#</t>
        </is>
      </c>
      <c r="D31" s="11" t="n">
        <v>7</v>
      </c>
      <c r="E31" s="11" t="n">
        <v>3</v>
      </c>
      <c r="F31" s="11" t="n">
        <v>4</v>
      </c>
      <c r="G31" s="27" t="n">
        <v>8</v>
      </c>
      <c r="H31" s="11" t="inlineStr">
        <is>
          <t>#</t>
        </is>
      </c>
      <c r="I31" s="11" t="n">
        <v>8</v>
      </c>
      <c r="J31" s="11" t="n">
        <v>4</v>
      </c>
      <c r="K31" s="11" t="n">
        <v>4</v>
      </c>
    </row>
    <row r="32">
      <c r="A32" s="25" t="inlineStr">
        <is>
          <t>Nevada</t>
        </is>
      </c>
      <c r="B32" s="11" t="n">
        <v>20</v>
      </c>
      <c r="C32" s="11" t="n">
        <v>1</v>
      </c>
      <c r="D32" s="11" t="n">
        <v>19</v>
      </c>
      <c r="E32" s="11" t="n">
        <v>15</v>
      </c>
      <c r="F32" s="11" t="n">
        <v>4</v>
      </c>
      <c r="G32" s="27" t="n">
        <v>20</v>
      </c>
      <c r="H32" s="11" t="n">
        <v>1</v>
      </c>
      <c r="I32" s="11" t="n">
        <v>19</v>
      </c>
      <c r="J32" s="11" t="n">
        <v>15</v>
      </c>
      <c r="K32" s="11" t="n">
        <v>4</v>
      </c>
    </row>
    <row r="33">
      <c r="A33" s="25" t="inlineStr">
        <is>
          <t>New Hampshire</t>
        </is>
      </c>
      <c r="B33" s="11" t="n">
        <v>5</v>
      </c>
      <c r="C33" s="11" t="inlineStr">
        <is>
          <t>#</t>
        </is>
      </c>
      <c r="D33" s="11" t="n">
        <v>4</v>
      </c>
      <c r="E33" s="11" t="n">
        <v>3</v>
      </c>
      <c r="F33" s="11" t="n">
        <v>1</v>
      </c>
      <c r="G33" s="27" t="n">
        <v>4</v>
      </c>
      <c r="H33" s="11" t="inlineStr">
        <is>
          <t>#</t>
        </is>
      </c>
      <c r="I33" s="11" t="n">
        <v>4</v>
      </c>
      <c r="J33" s="11" t="n">
        <v>2</v>
      </c>
      <c r="K33" s="11" t="n">
        <v>2</v>
      </c>
    </row>
    <row r="34">
      <c r="A34" s="25" t="inlineStr">
        <is>
          <t>New Jersey</t>
        </is>
      </c>
      <c r="B34" s="11" t="n">
        <v>8</v>
      </c>
      <c r="C34" s="11" t="n">
        <v>1</v>
      </c>
      <c r="D34" s="11" t="n">
        <v>7</v>
      </c>
      <c r="E34" s="11" t="n">
        <v>1</v>
      </c>
      <c r="F34" s="11" t="n">
        <v>6</v>
      </c>
      <c r="G34" s="27" t="n">
        <v>9</v>
      </c>
      <c r="H34" s="11" t="n">
        <v>1</v>
      </c>
      <c r="I34" s="11" t="n">
        <v>8</v>
      </c>
      <c r="J34" s="11" t="n">
        <v>2</v>
      </c>
      <c r="K34" s="11" t="n">
        <v>6</v>
      </c>
    </row>
    <row r="35">
      <c r="A35" s="25" t="inlineStr">
        <is>
          <t>New Mexico</t>
        </is>
      </c>
      <c r="B35" s="11" t="n">
        <v>21</v>
      </c>
      <c r="C35" s="11" t="n">
        <v>1</v>
      </c>
      <c r="D35" s="11" t="n">
        <v>21</v>
      </c>
      <c r="E35" s="11" t="n">
        <v>11</v>
      </c>
      <c r="F35" s="11" t="n">
        <v>10</v>
      </c>
      <c r="G35" s="27" t="n">
        <v>22</v>
      </c>
      <c r="H35" s="11" t="inlineStr">
        <is>
          <t>#</t>
        </is>
      </c>
      <c r="I35" s="11" t="n">
        <v>22</v>
      </c>
      <c r="J35" s="11" t="n">
        <v>15</v>
      </c>
      <c r="K35" s="11" t="n">
        <v>6</v>
      </c>
    </row>
    <row r="36">
      <c r="A36" s="25" t="inlineStr">
        <is>
          <t>New York</t>
        </is>
      </c>
      <c r="B36" s="11" t="n">
        <v>10</v>
      </c>
      <c r="C36" s="11" t="n">
        <v>1</v>
      </c>
      <c r="D36" s="11" t="n">
        <v>8</v>
      </c>
      <c r="E36" s="11" t="n">
        <v>2</v>
      </c>
      <c r="F36" s="11" t="n">
        <v>6</v>
      </c>
      <c r="G36" s="27" t="n">
        <v>11</v>
      </c>
      <c r="H36" s="11" t="n">
        <v>1</v>
      </c>
      <c r="I36" s="11" t="n">
        <v>10</v>
      </c>
      <c r="J36" s="11" t="n">
        <v>4</v>
      </c>
      <c r="K36" s="11" t="n">
        <v>7</v>
      </c>
    </row>
    <row r="37">
      <c r="A37" s="25" t="inlineStr">
        <is>
          <t>North Carolina</t>
        </is>
      </c>
      <c r="B37" s="11" t="n">
        <v>11</v>
      </c>
      <c r="C37" s="11" t="n">
        <v>1</v>
      </c>
      <c r="D37" s="11" t="n">
        <v>10</v>
      </c>
      <c r="E37" s="11" t="n">
        <v>7</v>
      </c>
      <c r="F37" s="11" t="n">
        <v>4</v>
      </c>
      <c r="G37" s="27" t="n">
        <v>12</v>
      </c>
      <c r="H37" s="11" t="n">
        <v>1</v>
      </c>
      <c r="I37" s="11" t="n">
        <v>11</v>
      </c>
      <c r="J37" s="11" t="n">
        <v>7</v>
      </c>
      <c r="K37" s="11" t="n">
        <v>4</v>
      </c>
    </row>
    <row r="38">
      <c r="A38" s="25" t="inlineStr">
        <is>
          <t>North Dakota</t>
        </is>
      </c>
      <c r="B38" s="11" t="n">
        <v>4</v>
      </c>
      <c r="C38" s="11" t="inlineStr">
        <is>
          <t>#</t>
        </is>
      </c>
      <c r="D38" s="11" t="n">
        <v>4</v>
      </c>
      <c r="E38" s="11" t="n">
        <v>2</v>
      </c>
      <c r="F38" s="11" t="n">
        <v>2</v>
      </c>
      <c r="G38" s="27" t="n">
        <v>4</v>
      </c>
      <c r="H38" s="11" t="inlineStr">
        <is>
          <t>#</t>
        </is>
      </c>
      <c r="I38" s="11" t="n">
        <v>4</v>
      </c>
      <c r="J38" s="11" t="n">
        <v>3</v>
      </c>
      <c r="K38" s="11" t="n">
        <v>1</v>
      </c>
    </row>
    <row r="39">
      <c r="A39" s="25" t="inlineStr">
        <is>
          <t>Ohio</t>
        </is>
      </c>
      <c r="B39" s="11" t="n">
        <v>2</v>
      </c>
      <c r="C39" s="11" t="inlineStr">
        <is>
          <t>#</t>
        </is>
      </c>
      <c r="D39" s="11" t="n">
        <v>2</v>
      </c>
      <c r="E39" s="11" t="n">
        <v>1</v>
      </c>
      <c r="F39" s="11" t="n">
        <v>2</v>
      </c>
      <c r="G39" s="27" t="n">
        <v>5</v>
      </c>
      <c r="H39" s="11" t="inlineStr">
        <is>
          <t>#</t>
        </is>
      </c>
      <c r="I39" s="11" t="n">
        <v>4</v>
      </c>
      <c r="J39" s="11" t="n">
        <v>2</v>
      </c>
      <c r="K39" s="11" t="n">
        <v>2</v>
      </c>
    </row>
    <row r="40">
      <c r="A40" s="25" t="inlineStr">
        <is>
          <t>Oklahoma</t>
        </is>
      </c>
      <c r="B40" s="11" t="n">
        <v>11</v>
      </c>
      <c r="C40" s="11" t="n">
        <v>1</v>
      </c>
      <c r="D40" s="11" t="n">
        <v>11</v>
      </c>
      <c r="E40" s="11" t="n">
        <v>6</v>
      </c>
      <c r="F40" s="11" t="n">
        <v>5</v>
      </c>
      <c r="G40" s="27" t="n">
        <v>13</v>
      </c>
      <c r="H40" s="11" t="inlineStr">
        <is>
          <t>#</t>
        </is>
      </c>
      <c r="I40" s="11" t="n">
        <v>13</v>
      </c>
      <c r="J40" s="11" t="n">
        <v>8</v>
      </c>
      <c r="K40" s="11" t="n">
        <v>5</v>
      </c>
    </row>
    <row r="41">
      <c r="A41" s="25" t="inlineStr">
        <is>
          <t>Oregon</t>
        </is>
      </c>
      <c r="B41" s="11" t="n">
        <v>11</v>
      </c>
      <c r="C41" s="11" t="inlineStr">
        <is>
          <t>#</t>
        </is>
      </c>
      <c r="D41" s="11" t="n">
        <v>11</v>
      </c>
      <c r="E41" s="11" t="n">
        <v>7</v>
      </c>
      <c r="F41" s="11" t="n">
        <v>4</v>
      </c>
      <c r="G41" s="27" t="n">
        <v>12</v>
      </c>
      <c r="H41" s="11" t="inlineStr">
        <is>
          <t>#</t>
        </is>
      </c>
      <c r="I41" s="11" t="n">
        <v>12</v>
      </c>
      <c r="J41" s="11" t="n">
        <v>9</v>
      </c>
      <c r="K41" s="11" t="n">
        <v>3</v>
      </c>
    </row>
    <row r="42">
      <c r="A42" s="25" t="inlineStr">
        <is>
          <t>Pennsylvania</t>
        </is>
      </c>
      <c r="B42" s="11" t="n">
        <v>5</v>
      </c>
      <c r="C42" s="11" t="n">
        <v>1</v>
      </c>
      <c r="D42" s="11" t="n">
        <v>4</v>
      </c>
      <c r="E42" s="11" t="n">
        <v>2</v>
      </c>
      <c r="F42" s="11" t="n">
        <v>2</v>
      </c>
      <c r="G42" s="27" t="n">
        <v>5</v>
      </c>
      <c r="H42" s="11" t="n">
        <v>1</v>
      </c>
      <c r="I42" s="11" t="n">
        <v>5</v>
      </c>
      <c r="J42" s="11" t="n">
        <v>3</v>
      </c>
      <c r="K42" s="11" t="n">
        <v>2</v>
      </c>
    </row>
    <row r="43">
      <c r="A43" s="25" t="inlineStr">
        <is>
          <t>Rhode Island</t>
        </is>
      </c>
      <c r="B43" s="11" t="n">
        <v>13</v>
      </c>
      <c r="C43" s="11" t="n">
        <v>1</v>
      </c>
      <c r="D43" s="11" t="n">
        <v>12</v>
      </c>
      <c r="E43" s="11" t="n">
        <v>5</v>
      </c>
      <c r="F43" s="11" t="n">
        <v>8</v>
      </c>
      <c r="G43" s="27" t="n">
        <v>14</v>
      </c>
      <c r="H43" s="11" t="n">
        <v>1</v>
      </c>
      <c r="I43" s="11" t="n">
        <v>14</v>
      </c>
      <c r="J43" s="11" t="n">
        <v>8</v>
      </c>
      <c r="K43" s="11" t="n">
        <v>6</v>
      </c>
    </row>
    <row r="44">
      <c r="A44" s="25" t="inlineStr">
        <is>
          <t>South Carolina</t>
        </is>
      </c>
      <c r="B44" s="11" t="n">
        <v>6</v>
      </c>
      <c r="C44" s="11" t="inlineStr">
        <is>
          <t>#</t>
        </is>
      </c>
      <c r="D44" s="11" t="n">
        <v>5</v>
      </c>
      <c r="E44" s="11" t="n">
        <v>4</v>
      </c>
      <c r="F44" s="11" t="n">
        <v>2</v>
      </c>
      <c r="G44" s="27" t="n">
        <v>8</v>
      </c>
      <c r="H44" s="11" t="inlineStr">
        <is>
          <t>#</t>
        </is>
      </c>
      <c r="I44" s="11" t="n">
        <v>8</v>
      </c>
      <c r="J44" s="11" t="n">
        <v>4</v>
      </c>
      <c r="K44" s="11" t="n">
        <v>3</v>
      </c>
    </row>
    <row r="45">
      <c r="A45" s="25" t="inlineStr">
        <is>
          <t>South Dakota</t>
        </is>
      </c>
      <c r="B45" s="11" t="n">
        <v>6</v>
      </c>
      <c r="C45" s="11" t="inlineStr">
        <is>
          <t>#</t>
        </is>
      </c>
      <c r="D45" s="11" t="n">
        <v>6</v>
      </c>
      <c r="E45" s="11" t="n">
        <v>4</v>
      </c>
      <c r="F45" s="11" t="n">
        <v>2</v>
      </c>
      <c r="G45" s="27" t="n">
        <v>7</v>
      </c>
      <c r="H45" s="11" t="inlineStr">
        <is>
          <t>#</t>
        </is>
      </c>
      <c r="I45" s="11" t="n">
        <v>7</v>
      </c>
      <c r="J45" s="11" t="n">
        <v>5</v>
      </c>
      <c r="K45" s="11" t="n">
        <v>2</v>
      </c>
    </row>
    <row r="46">
      <c r="A46" s="25" t="inlineStr">
        <is>
          <t>Tennessee</t>
        </is>
      </c>
      <c r="B46" s="11" t="n">
        <v>8</v>
      </c>
      <c r="C46" s="11" t="n">
        <v>1</v>
      </c>
      <c r="D46" s="11" t="n">
        <v>8</v>
      </c>
      <c r="E46" s="11" t="n">
        <v>1</v>
      </c>
      <c r="F46" s="11" t="n">
        <v>7</v>
      </c>
      <c r="G46" s="27" t="n">
        <v>8</v>
      </c>
      <c r="H46" s="11" t="n">
        <v>1</v>
      </c>
      <c r="I46" s="11" t="n">
        <v>7</v>
      </c>
      <c r="J46" s="11" t="n">
        <v>2</v>
      </c>
      <c r="K46" s="11" t="n">
        <v>6</v>
      </c>
    </row>
    <row r="47">
      <c r="A47" s="25" t="inlineStr">
        <is>
          <t>Texas</t>
        </is>
      </c>
      <c r="B47" s="11" t="n">
        <v>23</v>
      </c>
      <c r="C47" s="11" t="n">
        <v>1</v>
      </c>
      <c r="D47" s="11" t="n">
        <v>21</v>
      </c>
      <c r="E47" s="11" t="n">
        <v>11</v>
      </c>
      <c r="F47" s="11" t="n">
        <v>10</v>
      </c>
      <c r="G47" s="27" t="n">
        <v>26</v>
      </c>
      <c r="H47" s="11" t="n">
        <v>1</v>
      </c>
      <c r="I47" s="11" t="n">
        <v>25</v>
      </c>
      <c r="J47" s="11" t="n">
        <v>15</v>
      </c>
      <c r="K47" s="11" t="n">
        <v>9</v>
      </c>
    </row>
    <row r="48">
      <c r="A48" s="25" t="inlineStr">
        <is>
          <t>Utah</t>
        </is>
      </c>
      <c r="B48" s="11" t="n">
        <v>11</v>
      </c>
      <c r="C48" s="11" t="inlineStr">
        <is>
          <t>#</t>
        </is>
      </c>
      <c r="D48" s="11" t="n">
        <v>11</v>
      </c>
      <c r="E48" s="11" t="n">
        <v>8</v>
      </c>
      <c r="F48" s="11" t="n">
        <v>2</v>
      </c>
      <c r="G48" s="27" t="n">
        <v>13</v>
      </c>
      <c r="H48" s="11" t="n">
        <v>1</v>
      </c>
      <c r="I48" s="11" t="n">
        <v>12</v>
      </c>
      <c r="J48" s="11" t="n">
        <v>9</v>
      </c>
      <c r="K48" s="11" t="n">
        <v>4</v>
      </c>
    </row>
    <row r="49">
      <c r="A49" s="25" t="inlineStr">
        <is>
          <t>Vermont</t>
        </is>
      </c>
      <c r="B49" s="11" t="n">
        <v>3</v>
      </c>
      <c r="C49" s="11" t="inlineStr">
        <is>
          <t>#</t>
        </is>
      </c>
      <c r="D49" s="11" t="n">
        <v>3</v>
      </c>
      <c r="E49" s="11" t="n">
        <v>2</v>
      </c>
      <c r="F49" s="11" t="n">
        <v>1</v>
      </c>
      <c r="G49" s="27" t="n">
        <v>4</v>
      </c>
      <c r="H49" s="11" t="inlineStr">
        <is>
          <t>#</t>
        </is>
      </c>
      <c r="I49" s="11" t="n">
        <v>3</v>
      </c>
      <c r="J49" s="11" t="n">
        <v>2</v>
      </c>
      <c r="K49" s="11" t="n">
        <v>1</v>
      </c>
    </row>
    <row r="50">
      <c r="A50" s="25" t="inlineStr">
        <is>
          <t>Virginia</t>
        </is>
      </c>
      <c r="B50" s="11" t="n">
        <v>12</v>
      </c>
      <c r="C50" s="11" t="n">
        <v>1</v>
      </c>
      <c r="D50" s="11" t="n">
        <v>11</v>
      </c>
      <c r="E50" s="11" t="n">
        <v>7</v>
      </c>
      <c r="F50" s="11" t="n">
        <v>5</v>
      </c>
      <c r="G50" s="27" t="n">
        <v>16</v>
      </c>
      <c r="H50" s="11" t="n">
        <v>1</v>
      </c>
      <c r="I50" s="11" t="n">
        <v>15</v>
      </c>
      <c r="J50" s="11" t="n">
        <v>10</v>
      </c>
      <c r="K50" s="11" t="n">
        <v>6</v>
      </c>
    </row>
    <row r="51">
      <c r="A51" s="25" t="inlineStr">
        <is>
          <t>Washington</t>
        </is>
      </c>
      <c r="B51" s="11" t="n">
        <v>14</v>
      </c>
      <c r="C51" s="11" t="n">
        <v>1</v>
      </c>
      <c r="D51" s="11" t="n">
        <v>14</v>
      </c>
      <c r="E51" s="11" t="n">
        <v>9</v>
      </c>
      <c r="F51" s="11" t="n">
        <v>5</v>
      </c>
      <c r="G51" s="27" t="n">
        <v>16</v>
      </c>
      <c r="H51" s="11" t="n">
        <v>1</v>
      </c>
      <c r="I51" s="11" t="n">
        <v>15</v>
      </c>
      <c r="J51" s="11" t="n">
        <v>11</v>
      </c>
      <c r="K51" s="11" t="n">
        <v>4</v>
      </c>
    </row>
    <row r="52">
      <c r="A52" s="25" t="inlineStr">
        <is>
          <t>West Virginia</t>
        </is>
      </c>
      <c r="B52" s="11" t="n">
        <v>1</v>
      </c>
      <c r="C52" s="11" t="inlineStr">
        <is>
          <t>#</t>
        </is>
      </c>
      <c r="D52" s="11" t="n">
        <v>1</v>
      </c>
      <c r="E52" s="11" t="n">
        <v>1</v>
      </c>
      <c r="F52" s="11" t="inlineStr">
        <is>
          <t>#</t>
        </is>
      </c>
      <c r="G52" s="27" t="n">
        <v>1</v>
      </c>
      <c r="H52" s="11" t="inlineStr">
        <is>
          <t>#</t>
        </is>
      </c>
      <c r="I52" s="11" t="n">
        <v>1</v>
      </c>
      <c r="J52" s="11" t="n">
        <v>1</v>
      </c>
      <c r="K52" s="11" t="inlineStr">
        <is>
          <t>#</t>
        </is>
      </c>
    </row>
    <row r="53">
      <c r="A53" s="25" t="inlineStr">
        <is>
          <t>Wisconsin</t>
        </is>
      </c>
      <c r="B53" s="11" t="n">
        <v>8</v>
      </c>
      <c r="C53" s="11" t="n">
        <v>1</v>
      </c>
      <c r="D53" s="11" t="n">
        <v>7</v>
      </c>
      <c r="E53" s="11" t="n">
        <v>4</v>
      </c>
      <c r="F53" s="11" t="n">
        <v>3</v>
      </c>
      <c r="G53" s="27" t="n">
        <v>10</v>
      </c>
      <c r="H53" s="11" t="inlineStr">
        <is>
          <t>#</t>
        </is>
      </c>
      <c r="I53" s="11" t="n">
        <v>9</v>
      </c>
      <c r="J53" s="11" t="n">
        <v>6</v>
      </c>
      <c r="K53" s="11" t="n">
        <v>3</v>
      </c>
    </row>
    <row r="54">
      <c r="A54" s="25" t="inlineStr">
        <is>
          <t>Wyoming</t>
        </is>
      </c>
      <c r="B54" s="11" t="n">
        <v>4</v>
      </c>
      <c r="C54" s="11" t="inlineStr">
        <is>
          <t>#</t>
        </is>
      </c>
      <c r="D54" s="11" t="n">
        <v>4</v>
      </c>
      <c r="E54" s="11" t="n">
        <v>2</v>
      </c>
      <c r="F54" s="11" t="n">
        <v>2</v>
      </c>
      <c r="G54" s="27" t="n">
        <v>4</v>
      </c>
      <c r="H54" s="11" t="inlineStr">
        <is>
          <t>#</t>
        </is>
      </c>
      <c r="I54" s="11" t="n">
        <v>4</v>
      </c>
      <c r="J54" s="11" t="n">
        <v>2</v>
      </c>
      <c r="K54" s="11" t="n">
        <v>2</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13</v>
      </c>
      <c r="C56" s="11" t="n">
        <v>1</v>
      </c>
      <c r="D56" s="11" t="n">
        <v>12</v>
      </c>
      <c r="E56" s="11" t="n">
        <v>2</v>
      </c>
      <c r="F56" s="11" t="n">
        <v>11</v>
      </c>
      <c r="G56" s="27" t="n">
        <v>18</v>
      </c>
      <c r="H56" s="11" t="n">
        <v>2</v>
      </c>
      <c r="I56" s="11" t="n">
        <v>16</v>
      </c>
      <c r="J56" s="11" t="n">
        <v>4</v>
      </c>
      <c r="K56" s="11" t="n">
        <v>12</v>
      </c>
    </row>
    <row r="57">
      <c r="A57" s="28" t="inlineStr">
        <is>
          <t>DoDEA¹</t>
        </is>
      </c>
      <c r="B57" s="15" t="n">
        <v>11</v>
      </c>
      <c r="C57" s="15" t="n">
        <v>1</v>
      </c>
      <c r="D57" s="15" t="n">
        <v>10</v>
      </c>
      <c r="E57" s="15" t="n">
        <v>5</v>
      </c>
      <c r="F57" s="15" t="n">
        <v>5</v>
      </c>
      <c r="G57" s="32" t="n">
        <v>12</v>
      </c>
      <c r="H57" s="15" t="n">
        <v>1</v>
      </c>
      <c r="I57" s="15" t="n">
        <v>11</v>
      </c>
      <c r="J57" s="15" t="n">
        <v>4</v>
      </c>
      <c r="K57" s="15" t="n">
        <v>7</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53.xml><?xml version="1.0" encoding="utf-8"?>
<worksheet xmlns="http://schemas.openxmlformats.org/spreadsheetml/2006/main">
  <sheetPr>
    <outlinePr summaryBelow="1" summaryRight="1"/>
    <pageSetUpPr/>
  </sheetPr>
  <dimension ref="A1:D48"/>
  <sheetViews>
    <sheetView workbookViewId="0">
      <selection activeCell="A1" sqref="A1"/>
    </sheetView>
  </sheetViews>
  <sheetFormatPr baseColWidth="8" defaultRowHeight="15"/>
  <cols>
    <col width="52" customWidth="1" min="1" max="1"/>
    <col width="30" customWidth="1" min="2" max="2"/>
    <col width="30" customWidth="1" min="3" max="3"/>
    <col width="30" customWidth="1" min="4" max="4"/>
  </cols>
  <sheetData>
    <row r="1">
      <c r="A1" s="2" t="inlineStr">
        <is>
          <t>Table A-27. Percentage of eighth-grade public school students identified as English learners excluded and assessed in NAEP reading when accommodations were not permitted, by state/jurisdiction: 1998</t>
        </is>
      </c>
    </row>
    <row r="2">
      <c r="A2" s="17" t="inlineStr">
        <is>
          <t>State/jurisdiction</t>
        </is>
      </c>
      <c r="B2" s="18" t="n">
        <v>1998</v>
      </c>
      <c r="C2" s="19" t="n"/>
      <c r="D2" s="19" t="n"/>
    </row>
    <row r="3">
      <c r="A3" s="6" t="n"/>
      <c r="B3" s="20" t="inlineStr">
        <is>
          <t>Identified</t>
        </is>
      </c>
      <c r="C3" s="20" t="inlineStr">
        <is>
          <t>Excluded</t>
        </is>
      </c>
      <c r="D3" s="21" t="inlineStr">
        <is>
          <t>Assessed</t>
        </is>
      </c>
    </row>
    <row r="4">
      <c r="A4" s="10" t="inlineStr">
        <is>
          <t>Nation (public)</t>
        </is>
      </c>
      <c r="B4" s="11" t="n">
        <v>3</v>
      </c>
      <c r="C4" s="11" t="n">
        <v>1</v>
      </c>
      <c r="D4" s="11" t="n">
        <v>2</v>
      </c>
    </row>
    <row r="5">
      <c r="A5" s="25" t="inlineStr">
        <is>
          <t>Alabama</t>
        </is>
      </c>
      <c r="B5" s="11" t="n">
        <v>1</v>
      </c>
      <c r="C5" s="11" t="n">
        <v>1</v>
      </c>
      <c r="D5" s="11" t="inlineStr">
        <is>
          <t>#</t>
        </is>
      </c>
    </row>
    <row r="6">
      <c r="A6" s="25" t="inlineStr">
        <is>
          <t>Arizona</t>
        </is>
      </c>
      <c r="B6" s="11" t="n">
        <v>9</v>
      </c>
      <c r="C6" s="11" t="n">
        <v>2</v>
      </c>
      <c r="D6" s="11" t="n">
        <v>7</v>
      </c>
    </row>
    <row r="7">
      <c r="A7" s="25" t="inlineStr">
        <is>
          <t>Arkansas</t>
        </is>
      </c>
      <c r="B7" s="11" t="n">
        <v>1</v>
      </c>
      <c r="C7" s="11" t="n">
        <v>1</v>
      </c>
      <c r="D7" s="11" t="inlineStr">
        <is>
          <t>#</t>
        </is>
      </c>
    </row>
    <row r="8">
      <c r="A8" s="25" t="inlineStr">
        <is>
          <t>California</t>
        </is>
      </c>
      <c r="B8" s="11" t="n">
        <v>18</v>
      </c>
      <c r="C8" s="11" t="n">
        <v>6</v>
      </c>
      <c r="D8" s="11" t="n">
        <v>12</v>
      </c>
    </row>
    <row r="9">
      <c r="A9" s="25" t="inlineStr">
        <is>
          <t>Colorado</t>
        </is>
      </c>
      <c r="B9" s="11" t="n">
        <v>5</v>
      </c>
      <c r="C9" s="11" t="n">
        <v>2</v>
      </c>
      <c r="D9" s="11" t="n">
        <v>3</v>
      </c>
    </row>
    <row r="10">
      <c r="A10" s="25" t="inlineStr">
        <is>
          <t>Connecticut</t>
        </is>
      </c>
      <c r="B10" s="11" t="n">
        <v>1</v>
      </c>
      <c r="C10" s="11" t="n">
        <v>1</v>
      </c>
      <c r="D10" s="11" t="inlineStr">
        <is>
          <t>#</t>
        </is>
      </c>
    </row>
    <row r="11">
      <c r="A11" s="25" t="inlineStr">
        <is>
          <t>Delaware</t>
        </is>
      </c>
      <c r="B11" s="11" t="n">
        <v>2</v>
      </c>
      <c r="C11" s="11" t="n">
        <v>1</v>
      </c>
      <c r="D11" s="11" t="n">
        <v>1</v>
      </c>
    </row>
    <row r="12">
      <c r="A12" s="25" t="inlineStr">
        <is>
          <t>Florida</t>
        </is>
      </c>
      <c r="B12" s="11" t="n">
        <v>4</v>
      </c>
      <c r="C12" s="11" t="n">
        <v>1</v>
      </c>
      <c r="D12" s="11" t="n">
        <v>3</v>
      </c>
    </row>
    <row r="13">
      <c r="A13" s="25" t="inlineStr">
        <is>
          <t>Georgia</t>
        </is>
      </c>
      <c r="B13" s="11" t="n">
        <v>1</v>
      </c>
      <c r="C13" s="11" t="n">
        <v>1</v>
      </c>
      <c r="D13" s="11" t="n">
        <v>1</v>
      </c>
    </row>
    <row r="14">
      <c r="A14" s="25" t="inlineStr">
        <is>
          <t>Hawaii</t>
        </is>
      </c>
      <c r="B14" s="11" t="n">
        <v>4</v>
      </c>
      <c r="C14" s="11" t="n">
        <v>2</v>
      </c>
      <c r="D14" s="11" t="n">
        <v>3</v>
      </c>
    </row>
    <row r="15">
      <c r="A15" s="25" t="inlineStr">
        <is>
          <t>Illinois</t>
        </is>
      </c>
      <c r="B15" s="11" t="n">
        <v>3</v>
      </c>
      <c r="C15" s="11" t="n">
        <v>1</v>
      </c>
      <c r="D15" s="11" t="n">
        <v>1</v>
      </c>
    </row>
    <row r="16">
      <c r="A16" s="25" t="inlineStr">
        <is>
          <t>Kansas</t>
        </is>
      </c>
      <c r="B16" s="11" t="n">
        <v>1</v>
      </c>
      <c r="C16" s="11" t="inlineStr">
        <is>
          <t>#</t>
        </is>
      </c>
      <c r="D16" s="11" t="inlineStr">
        <is>
          <t>#</t>
        </is>
      </c>
    </row>
    <row r="17">
      <c r="A17" s="25" t="inlineStr">
        <is>
          <t>Kentucky</t>
        </is>
      </c>
      <c r="B17" s="11" t="inlineStr">
        <is>
          <t>#</t>
        </is>
      </c>
      <c r="C17" s="11" t="inlineStr">
        <is>
          <t>#</t>
        </is>
      </c>
      <c r="D17" s="11" t="inlineStr">
        <is>
          <t>#</t>
        </is>
      </c>
    </row>
    <row r="18">
      <c r="A18" s="25" t="inlineStr">
        <is>
          <t>Louisiana</t>
        </is>
      </c>
      <c r="B18" s="11" t="n">
        <v>1</v>
      </c>
      <c r="C18" s="11" t="n">
        <v>1</v>
      </c>
      <c r="D18" s="11" t="inlineStr">
        <is>
          <t>#</t>
        </is>
      </c>
    </row>
    <row r="19">
      <c r="A19" s="25" t="inlineStr">
        <is>
          <t>Maine</t>
        </is>
      </c>
      <c r="B19" s="11" t="inlineStr">
        <is>
          <t>#</t>
        </is>
      </c>
      <c r="C19" s="11" t="inlineStr">
        <is>
          <t>#</t>
        </is>
      </c>
      <c r="D19" s="11" t="inlineStr">
        <is>
          <t>#</t>
        </is>
      </c>
    </row>
    <row r="20">
      <c r="A20" s="25" t="inlineStr">
        <is>
          <t>Maryland</t>
        </is>
      </c>
      <c r="B20" s="11" t="n">
        <v>1</v>
      </c>
      <c r="C20" s="11" t="n">
        <v>1</v>
      </c>
      <c r="D20" s="11" t="inlineStr">
        <is>
          <t>#</t>
        </is>
      </c>
    </row>
    <row r="21">
      <c r="A21" s="25" t="inlineStr">
        <is>
          <t>Massachusetts</t>
        </is>
      </c>
      <c r="B21" s="11" t="n">
        <v>2</v>
      </c>
      <c r="C21" s="11" t="n">
        <v>2</v>
      </c>
      <c r="D21" s="11" t="n">
        <v>1</v>
      </c>
    </row>
    <row r="22">
      <c r="A22" s="25" t="inlineStr">
        <is>
          <t>Minnesota</t>
        </is>
      </c>
      <c r="B22" s="11" t="n">
        <v>3</v>
      </c>
      <c r="C22" s="11" t="n">
        <v>1</v>
      </c>
      <c r="D22" s="11" t="n">
        <v>2</v>
      </c>
    </row>
    <row r="23">
      <c r="A23" s="25" t="inlineStr">
        <is>
          <t>Mississippi</t>
        </is>
      </c>
      <c r="B23" s="11" t="inlineStr">
        <is>
          <t>#</t>
        </is>
      </c>
      <c r="C23" s="11" t="inlineStr">
        <is>
          <t>#</t>
        </is>
      </c>
      <c r="D23" s="11" t="inlineStr">
        <is>
          <t>#</t>
        </is>
      </c>
    </row>
    <row r="24">
      <c r="A24" s="25" t="inlineStr">
        <is>
          <t>Missouri</t>
        </is>
      </c>
      <c r="B24" s="11" t="n">
        <v>1</v>
      </c>
      <c r="C24" s="11" t="n">
        <v>1</v>
      </c>
      <c r="D24" s="11" t="inlineStr">
        <is>
          <t>#</t>
        </is>
      </c>
    </row>
    <row r="25">
      <c r="A25" s="25" t="inlineStr">
        <is>
          <t>Montana</t>
        </is>
      </c>
      <c r="B25" s="11" t="inlineStr">
        <is>
          <t>#</t>
        </is>
      </c>
      <c r="C25" s="11" t="inlineStr">
        <is>
          <t>#</t>
        </is>
      </c>
      <c r="D25" s="11" t="inlineStr">
        <is>
          <t>#</t>
        </is>
      </c>
    </row>
    <row r="26">
      <c r="A26" s="25" t="inlineStr">
        <is>
          <t>Nevada</t>
        </is>
      </c>
      <c r="B26" s="11" t="n">
        <v>6</v>
      </c>
      <c r="C26" s="11" t="n">
        <v>3</v>
      </c>
      <c r="D26" s="11" t="n">
        <v>3</v>
      </c>
    </row>
    <row r="27">
      <c r="A27" s="25" t="inlineStr">
        <is>
          <t>New Mexico</t>
        </is>
      </c>
      <c r="B27" s="11" t="n">
        <v>9</v>
      </c>
      <c r="C27" s="11" t="n">
        <v>2</v>
      </c>
      <c r="D27" s="11" t="n">
        <v>7</v>
      </c>
    </row>
    <row r="28">
      <c r="A28" s="25" t="inlineStr">
        <is>
          <t>New York</t>
        </is>
      </c>
      <c r="B28" s="11" t="n">
        <v>6</v>
      </c>
      <c r="C28" s="11" t="n">
        <v>4</v>
      </c>
      <c r="D28" s="11" t="n">
        <v>2</v>
      </c>
    </row>
    <row r="29">
      <c r="A29" s="25" t="inlineStr">
        <is>
          <t>North Carolina</t>
        </is>
      </c>
      <c r="B29" s="11" t="n">
        <v>2</v>
      </c>
      <c r="C29" s="11" t="n">
        <v>1</v>
      </c>
      <c r="D29" s="11" t="n">
        <v>1</v>
      </c>
    </row>
    <row r="30">
      <c r="A30" s="25" t="inlineStr">
        <is>
          <t>Oklahoma</t>
        </is>
      </c>
      <c r="B30" s="11" t="n">
        <v>2</v>
      </c>
      <c r="C30" s="11" t="inlineStr">
        <is>
          <t>#</t>
        </is>
      </c>
      <c r="D30" s="11" t="n">
        <v>2</v>
      </c>
    </row>
    <row r="31">
      <c r="A31" s="25" t="inlineStr">
        <is>
          <t>Oregon</t>
        </is>
      </c>
      <c r="B31" s="11" t="n">
        <v>3</v>
      </c>
      <c r="C31" s="11" t="n">
        <v>1</v>
      </c>
      <c r="D31" s="11" t="n">
        <v>2</v>
      </c>
    </row>
    <row r="32">
      <c r="A32" s="25" t="inlineStr">
        <is>
          <t>Rhode Island</t>
        </is>
      </c>
      <c r="B32" s="11" t="n">
        <v>4</v>
      </c>
      <c r="C32" s="11" t="n">
        <v>2</v>
      </c>
      <c r="D32" s="11" t="n">
        <v>2</v>
      </c>
    </row>
    <row r="33">
      <c r="A33" s="25" t="inlineStr">
        <is>
          <t>South Carolina</t>
        </is>
      </c>
      <c r="B33" s="11" t="inlineStr">
        <is>
          <t>#</t>
        </is>
      </c>
      <c r="C33" s="11" t="inlineStr">
        <is>
          <t>#</t>
        </is>
      </c>
      <c r="D33" s="11" t="inlineStr">
        <is>
          <t>#</t>
        </is>
      </c>
    </row>
    <row r="34">
      <c r="A34" s="25" t="inlineStr">
        <is>
          <t>Tennessee</t>
        </is>
      </c>
      <c r="B34" s="11" t="n">
        <v>1</v>
      </c>
      <c r="C34" s="11" t="inlineStr">
        <is>
          <t>#</t>
        </is>
      </c>
      <c r="D34" s="11" t="inlineStr">
        <is>
          <t>#</t>
        </is>
      </c>
    </row>
    <row r="35">
      <c r="A35" s="25" t="inlineStr">
        <is>
          <t>Texas</t>
        </is>
      </c>
      <c r="B35" s="11" t="n">
        <v>7</v>
      </c>
      <c r="C35" s="11" t="n">
        <v>2</v>
      </c>
      <c r="D35" s="11" t="n">
        <v>5</v>
      </c>
    </row>
    <row r="36">
      <c r="A36" s="25" t="inlineStr">
        <is>
          <t>Utah</t>
        </is>
      </c>
      <c r="B36" s="11" t="n">
        <v>2</v>
      </c>
      <c r="C36" s="11" t="n">
        <v>1</v>
      </c>
      <c r="D36" s="11" t="n">
        <v>1</v>
      </c>
    </row>
    <row r="37">
      <c r="A37" s="25" t="inlineStr">
        <is>
          <t>Virginia</t>
        </is>
      </c>
      <c r="B37" s="11" t="n">
        <v>2</v>
      </c>
      <c r="C37" s="11" t="n">
        <v>1</v>
      </c>
      <c r="D37" s="11" t="n">
        <v>1</v>
      </c>
    </row>
    <row r="38">
      <c r="A38" s="25" t="inlineStr">
        <is>
          <t>Washington</t>
        </is>
      </c>
      <c r="B38" s="11" t="n">
        <v>3</v>
      </c>
      <c r="C38" s="11" t="n">
        <v>1</v>
      </c>
      <c r="D38" s="11" t="n">
        <v>2</v>
      </c>
    </row>
    <row r="39">
      <c r="A39" s="25" t="inlineStr">
        <is>
          <t>West Virginia</t>
        </is>
      </c>
      <c r="B39" s="11" t="inlineStr">
        <is>
          <t>#</t>
        </is>
      </c>
      <c r="C39" s="11" t="inlineStr">
        <is>
          <t>#</t>
        </is>
      </c>
      <c r="D39" s="11" t="inlineStr">
        <is>
          <t>#</t>
        </is>
      </c>
    </row>
    <row r="40">
      <c r="A40" s="25" t="inlineStr">
        <is>
          <t>Wisconsin</t>
        </is>
      </c>
      <c r="B40" s="11" t="n">
        <v>1</v>
      </c>
      <c r="C40" s="11" t="n">
        <v>1</v>
      </c>
      <c r="D40" s="11" t="n">
        <v>1</v>
      </c>
    </row>
    <row r="41">
      <c r="A41" s="25" t="inlineStr">
        <is>
          <t>Wyoming</t>
        </is>
      </c>
      <c r="B41" s="11" t="n">
        <v>1</v>
      </c>
      <c r="C41" s="11" t="inlineStr">
        <is>
          <t>#</t>
        </is>
      </c>
      <c r="D41" s="11" t="inlineStr">
        <is>
          <t>#</t>
        </is>
      </c>
    </row>
    <row r="42">
      <c r="A42" s="12" t="inlineStr">
        <is>
          <t>Other jurisdictions</t>
        </is>
      </c>
      <c r="B42" s="13" t="n"/>
      <c r="C42" s="13" t="n"/>
      <c r="D42" s="13" t="n"/>
    </row>
    <row r="43">
      <c r="A43" s="26" t="inlineStr">
        <is>
          <t>District of Columbia</t>
        </is>
      </c>
      <c r="B43" s="11" t="n">
        <v>6</v>
      </c>
      <c r="C43" s="11" t="n">
        <v>3</v>
      </c>
      <c r="D43" s="11" t="n">
        <v>3</v>
      </c>
    </row>
    <row r="44">
      <c r="A44" s="28" t="inlineStr">
        <is>
          <t>DoDEA¹</t>
        </is>
      </c>
      <c r="B44" s="15" t="n">
        <v>1</v>
      </c>
      <c r="C44" s="15" t="n">
        <v>1</v>
      </c>
      <c r="D44" s="15" t="n">
        <v>1</v>
      </c>
    </row>
    <row r="45">
      <c r="A45" s="16" t="inlineStr">
        <is>
          <t># Rounds to zero.</t>
        </is>
      </c>
    </row>
    <row r="46">
      <c r="A46" s="16" t="inlineStr">
        <is>
          <t>¹ Department of Defense Education Activity (overseas and domestic schools).</t>
        </is>
      </c>
    </row>
    <row r="47">
      <c r="A47" s="16" t="inlineStr">
        <is>
          <t>NOTE: Beginning with the 2017 assessment, NAEP reading results are from a digitally based assessment; prior to 2017, results were from a paper-and-pencil based assessment. Alaska, Idaho, Indiana, Iowa, Michigan, Nebraska, New Hampshire, New Jersey, North Dakota, Ohio, Pennsylvania, South Dakota, and Vermont did not participate in the 1998 NAEP reading assessment. Detail may not sum to totals because of rounding.</t>
        </is>
      </c>
    </row>
    <row r="48">
      <c r="A48" s="16" t="inlineStr">
        <is>
          <t>SOURCE: U.S. Department of Education, Institute of Education Sciences, National Center for Education Statistics, National Assessment of Educational Progress (NAEP), 1998 Reading Assessment.</t>
        </is>
      </c>
    </row>
  </sheetData>
  <mergeCells count="3">
    <mergeCell ref="A2:A3"/>
    <mergeCell ref="B2:D2"/>
    <mergeCell ref="A42:D42"/>
  </mergeCells>
  <pageMargins left="0.75" right="0.75" top="1" bottom="1" header="0.5" footer="0.5"/>
</worksheet>
</file>

<file path=xl/worksheets/sheet54.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t>
        </is>
      </c>
    </row>
    <row r="2">
      <c r="A2" s="17" t="inlineStr">
        <is>
          <t>State/jurisdiction</t>
        </is>
      </c>
      <c r="B2" s="18" t="n">
        <v>1998</v>
      </c>
      <c r="C2" s="19" t="n"/>
      <c r="D2" s="19" t="n"/>
      <c r="E2" s="19" t="n"/>
      <c r="F2" s="19" t="n"/>
      <c r="G2" s="18" t="n">
        <v>2002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3</v>
      </c>
      <c r="C4" s="11" t="n">
        <v>1</v>
      </c>
      <c r="D4" s="11" t="n">
        <v>2</v>
      </c>
      <c r="E4" s="11" t="n">
        <v>2</v>
      </c>
      <c r="F4" s="11" t="inlineStr">
        <is>
          <t>#</t>
        </is>
      </c>
      <c r="G4" s="27" t="n">
        <v>6</v>
      </c>
      <c r="H4" s="11" t="n">
        <v>2</v>
      </c>
      <c r="I4" s="11" t="n">
        <v>4</v>
      </c>
      <c r="J4" s="11" t="n">
        <v>4</v>
      </c>
      <c r="K4" s="11" t="n">
        <v>1</v>
      </c>
    </row>
    <row r="5">
      <c r="A5" s="25" t="inlineStr">
        <is>
          <t>Alabama</t>
        </is>
      </c>
      <c r="B5" s="11" t="inlineStr">
        <is>
          <t>#</t>
        </is>
      </c>
      <c r="C5" s="11" t="inlineStr">
        <is>
          <t>#</t>
        </is>
      </c>
      <c r="D5" s="11" t="inlineStr">
        <is>
          <t>#</t>
        </is>
      </c>
      <c r="E5" s="11" t="inlineStr">
        <is>
          <t>#</t>
        </is>
      </c>
      <c r="F5" s="11" t="inlineStr">
        <is>
          <t>#</t>
        </is>
      </c>
      <c r="G5" s="27" t="n">
        <v>1</v>
      </c>
      <c r="H5" s="11" t="inlineStr">
        <is>
          <t>#</t>
        </is>
      </c>
      <c r="I5" s="11" t="inlineStr">
        <is>
          <t>#</t>
        </is>
      </c>
      <c r="J5" s="11" t="inlineStr">
        <is>
          <t>#</t>
        </is>
      </c>
      <c r="K5" s="11" t="inlineStr">
        <is>
          <t>#</t>
        </is>
      </c>
    </row>
    <row r="6">
      <c r="A6" s="25" t="inlineStr">
        <is>
          <t>Alaska</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Arizona</t>
        </is>
      </c>
      <c r="B7" s="11" t="n">
        <v>9</v>
      </c>
      <c r="C7" s="11" t="n">
        <v>3</v>
      </c>
      <c r="D7" s="11" t="n">
        <v>7</v>
      </c>
      <c r="E7" s="11" t="n">
        <v>6</v>
      </c>
      <c r="F7" s="11" t="inlineStr">
        <is>
          <t>#</t>
        </is>
      </c>
      <c r="G7" s="27" t="n">
        <v>13</v>
      </c>
      <c r="H7" s="11" t="n">
        <v>3</v>
      </c>
      <c r="I7" s="11" t="n">
        <v>10</v>
      </c>
      <c r="J7" s="11" t="n">
        <v>10</v>
      </c>
      <c r="K7" s="11" t="inlineStr">
        <is>
          <t>#</t>
        </is>
      </c>
    </row>
    <row r="8">
      <c r="A8" s="25" t="inlineStr">
        <is>
          <t>Arkansas</t>
        </is>
      </c>
      <c r="B8" s="11" t="n">
        <v>1</v>
      </c>
      <c r="C8" s="11" t="n">
        <v>1</v>
      </c>
      <c r="D8" s="11" t="n">
        <v>1</v>
      </c>
      <c r="E8" s="11" t="inlineStr">
        <is>
          <t>#</t>
        </is>
      </c>
      <c r="F8" s="11" t="inlineStr">
        <is>
          <t>#</t>
        </is>
      </c>
      <c r="G8" s="27" t="n">
        <v>2</v>
      </c>
      <c r="H8" s="11" t="n">
        <v>1</v>
      </c>
      <c r="I8" s="11" t="n">
        <v>1</v>
      </c>
      <c r="J8" s="11" t="n">
        <v>1</v>
      </c>
      <c r="K8" s="11" t="inlineStr">
        <is>
          <t>#</t>
        </is>
      </c>
    </row>
    <row r="9">
      <c r="A9" s="25" t="inlineStr">
        <is>
          <t>California</t>
        </is>
      </c>
      <c r="B9" s="11" t="n">
        <v>18</v>
      </c>
      <c r="C9" s="11" t="n">
        <v>3</v>
      </c>
      <c r="D9" s="11" t="n">
        <v>14</v>
      </c>
      <c r="E9" s="11" t="n">
        <v>14</v>
      </c>
      <c r="F9" s="11" t="n">
        <v>1</v>
      </c>
      <c r="G9" s="27" t="n">
        <v>20</v>
      </c>
      <c r="H9" s="11" t="n">
        <v>2</v>
      </c>
      <c r="I9" s="11" t="n">
        <v>18</v>
      </c>
      <c r="J9" s="11" t="n">
        <v>17</v>
      </c>
      <c r="K9" s="11" t="n">
        <v>1</v>
      </c>
    </row>
    <row r="10">
      <c r="A10" s="25" t="inlineStr">
        <is>
          <t>Colorado</t>
        </is>
      </c>
      <c r="B10" s="11" t="n">
        <v>5</v>
      </c>
      <c r="C10" s="11" t="n">
        <v>1</v>
      </c>
      <c r="D10" s="11" t="n">
        <v>3</v>
      </c>
      <c r="E10" s="11" t="n">
        <v>3</v>
      </c>
      <c r="F10" s="11" t="n">
        <v>1</v>
      </c>
      <c r="G10" s="27" t="inlineStr">
        <is>
          <t>—</t>
        </is>
      </c>
      <c r="H10" s="11" t="inlineStr">
        <is>
          <t>—</t>
        </is>
      </c>
      <c r="I10" s="11" t="inlineStr">
        <is>
          <t>—</t>
        </is>
      </c>
      <c r="J10" s="11" t="inlineStr">
        <is>
          <t>—</t>
        </is>
      </c>
      <c r="K10" s="11" t="inlineStr">
        <is>
          <t>—</t>
        </is>
      </c>
    </row>
    <row r="11">
      <c r="A11" s="25" t="inlineStr">
        <is>
          <t>Connecticut</t>
        </is>
      </c>
      <c r="B11" s="11" t="n">
        <v>2</v>
      </c>
      <c r="C11" s="11" t="n">
        <v>1</v>
      </c>
      <c r="D11" s="11" t="n">
        <v>1</v>
      </c>
      <c r="E11" s="11" t="n">
        <v>1</v>
      </c>
      <c r="F11" s="11" t="inlineStr">
        <is>
          <t>#</t>
        </is>
      </c>
      <c r="G11" s="27" t="n">
        <v>3</v>
      </c>
      <c r="H11" s="11" t="n">
        <v>2</v>
      </c>
      <c r="I11" s="11" t="n">
        <v>1</v>
      </c>
      <c r="J11" s="11" t="n">
        <v>1</v>
      </c>
      <c r="K11" s="11" t="inlineStr">
        <is>
          <t>#</t>
        </is>
      </c>
    </row>
    <row r="12">
      <c r="A12" s="25" t="inlineStr">
        <is>
          <t>Delaware</t>
        </is>
      </c>
      <c r="B12" s="11" t="n">
        <v>1</v>
      </c>
      <c r="C12" s="11" t="inlineStr">
        <is>
          <t>#</t>
        </is>
      </c>
      <c r="D12" s="11" t="n">
        <v>1</v>
      </c>
      <c r="E12" s="11" t="n">
        <v>1</v>
      </c>
      <c r="F12" s="11" t="inlineStr">
        <is>
          <t>#</t>
        </is>
      </c>
      <c r="G12" s="27" t="n">
        <v>2</v>
      </c>
      <c r="H12" s="11" t="n">
        <v>1</v>
      </c>
      <c r="I12" s="11" t="n">
        <v>1</v>
      </c>
      <c r="J12" s="11" t="inlineStr">
        <is>
          <t>#</t>
        </is>
      </c>
      <c r="K12" s="11" t="inlineStr">
        <is>
          <t>#</t>
        </is>
      </c>
    </row>
    <row r="13">
      <c r="A13" s="25" t="inlineStr">
        <is>
          <t>Florida</t>
        </is>
      </c>
      <c r="B13" s="11" t="n">
        <v>4</v>
      </c>
      <c r="C13" s="11" t="n">
        <v>2</v>
      </c>
      <c r="D13" s="11" t="n">
        <v>3</v>
      </c>
      <c r="E13" s="11" t="n">
        <v>3</v>
      </c>
      <c r="F13" s="11" t="inlineStr">
        <is>
          <t>#</t>
        </is>
      </c>
      <c r="G13" s="27" t="n">
        <v>7</v>
      </c>
      <c r="H13" s="11" t="n">
        <v>2</v>
      </c>
      <c r="I13" s="11" t="n">
        <v>4</v>
      </c>
      <c r="J13" s="11" t="n">
        <v>2</v>
      </c>
      <c r="K13" s="11" t="n">
        <v>2</v>
      </c>
    </row>
    <row r="14">
      <c r="A14" s="25" t="inlineStr">
        <is>
          <t>Georgia</t>
        </is>
      </c>
      <c r="B14" s="11" t="n">
        <v>2</v>
      </c>
      <c r="C14" s="11" t="inlineStr">
        <is>
          <t>#</t>
        </is>
      </c>
      <c r="D14" s="11" t="n">
        <v>1</v>
      </c>
      <c r="E14" s="11" t="n">
        <v>1</v>
      </c>
      <c r="F14" s="11" t="inlineStr">
        <is>
          <t>#</t>
        </is>
      </c>
      <c r="G14" s="27" t="n">
        <v>3</v>
      </c>
      <c r="H14" s="11" t="n">
        <v>1</v>
      </c>
      <c r="I14" s="11" t="n">
        <v>2</v>
      </c>
      <c r="J14" s="11" t="n">
        <v>1</v>
      </c>
      <c r="K14" s="11" t="inlineStr">
        <is>
          <t>#</t>
        </is>
      </c>
    </row>
    <row r="15">
      <c r="A15" s="25" t="inlineStr">
        <is>
          <t>Hawaii</t>
        </is>
      </c>
      <c r="B15" s="11" t="n">
        <v>4</v>
      </c>
      <c r="C15" s="11" t="n">
        <v>1</v>
      </c>
      <c r="D15" s="11" t="n">
        <v>3</v>
      </c>
      <c r="E15" s="11" t="n">
        <v>2</v>
      </c>
      <c r="F15" s="11" t="n">
        <v>1</v>
      </c>
      <c r="G15" s="27" t="n">
        <v>7</v>
      </c>
      <c r="H15" s="11" t="n">
        <v>2</v>
      </c>
      <c r="I15" s="11" t="n">
        <v>5</v>
      </c>
      <c r="J15" s="11" t="n">
        <v>4</v>
      </c>
      <c r="K15" s="11" t="n">
        <v>1</v>
      </c>
    </row>
    <row r="16">
      <c r="A16" s="25" t="inlineStr">
        <is>
          <t>Idaho</t>
        </is>
      </c>
      <c r="B16" s="11" t="inlineStr">
        <is>
          <t>—</t>
        </is>
      </c>
      <c r="C16" s="11" t="inlineStr">
        <is>
          <t>—</t>
        </is>
      </c>
      <c r="D16" s="11" t="inlineStr">
        <is>
          <t>—</t>
        </is>
      </c>
      <c r="E16" s="11" t="inlineStr">
        <is>
          <t>—</t>
        </is>
      </c>
      <c r="F16" s="11" t="inlineStr">
        <is>
          <t>—</t>
        </is>
      </c>
      <c r="G16" s="27" t="n">
        <v>4</v>
      </c>
      <c r="H16" s="11" t="n">
        <v>1</v>
      </c>
      <c r="I16" s="11" t="n">
        <v>3</v>
      </c>
      <c r="J16" s="11" t="n">
        <v>3</v>
      </c>
      <c r="K16" s="11" t="inlineStr">
        <is>
          <t>#</t>
        </is>
      </c>
    </row>
    <row r="17">
      <c r="A17" s="25" t="inlineStr">
        <is>
          <t>Illinois</t>
        </is>
      </c>
      <c r="B17" s="11" t="n">
        <v>3</v>
      </c>
      <c r="C17" s="11" t="n">
        <v>1</v>
      </c>
      <c r="D17" s="11" t="n">
        <v>2</v>
      </c>
      <c r="E17" s="11" t="n">
        <v>2</v>
      </c>
      <c r="F17" s="11" t="inlineStr">
        <is>
          <t>#</t>
        </is>
      </c>
      <c r="G17" s="27" t="n">
        <v>5</v>
      </c>
      <c r="H17" s="11" t="n">
        <v>1</v>
      </c>
      <c r="I17" s="11" t="n">
        <v>4</v>
      </c>
      <c r="J17" s="11" t="n">
        <v>3</v>
      </c>
      <c r="K17" s="11" t="inlineStr">
        <is>
          <t>#</t>
        </is>
      </c>
    </row>
    <row r="18">
      <c r="A18" s="25" t="inlineStr">
        <is>
          <t>Indiana</t>
        </is>
      </c>
      <c r="B18" s="11" t="inlineStr">
        <is>
          <t>—</t>
        </is>
      </c>
      <c r="C18" s="11" t="inlineStr">
        <is>
          <t>—</t>
        </is>
      </c>
      <c r="D18" s="11" t="inlineStr">
        <is>
          <t>—</t>
        </is>
      </c>
      <c r="E18" s="11" t="inlineStr">
        <is>
          <t>—</t>
        </is>
      </c>
      <c r="F18" s="11" t="inlineStr">
        <is>
          <t>—</t>
        </is>
      </c>
      <c r="G18" s="27" t="n">
        <v>1</v>
      </c>
      <c r="H18" s="11" t="inlineStr">
        <is>
          <t>#</t>
        </is>
      </c>
      <c r="I18" s="11" t="n">
        <v>1</v>
      </c>
      <c r="J18" s="11" t="n">
        <v>1</v>
      </c>
      <c r="K18" s="11" t="inlineStr">
        <is>
          <t>#</t>
        </is>
      </c>
    </row>
    <row r="19">
      <c r="A19" s="25" t="inlineStr">
        <is>
          <t>Iowa</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Kansas</t>
        </is>
      </c>
      <c r="B20" s="11" t="n">
        <v>2</v>
      </c>
      <c r="C20" s="11" t="n">
        <v>1</v>
      </c>
      <c r="D20" s="11" t="n">
        <v>2</v>
      </c>
      <c r="E20" s="11" t="n">
        <v>1</v>
      </c>
      <c r="F20" s="11" t="inlineStr">
        <is>
          <t>#</t>
        </is>
      </c>
      <c r="G20" s="27" t="n">
        <v>4</v>
      </c>
      <c r="H20" s="11" t="n">
        <v>2</v>
      </c>
      <c r="I20" s="11" t="n">
        <v>2</v>
      </c>
      <c r="J20" s="11" t="n">
        <v>1</v>
      </c>
      <c r="K20" s="11" t="n">
        <v>1</v>
      </c>
    </row>
    <row r="21">
      <c r="A21" s="25" t="inlineStr">
        <is>
          <t>Kentucky</t>
        </is>
      </c>
      <c r="B21" s="11" t="n">
        <v>1</v>
      </c>
      <c r="C21" s="11" t="inlineStr">
        <is>
          <t>#</t>
        </is>
      </c>
      <c r="D21" s="11" t="inlineStr">
        <is>
          <t>#</t>
        </is>
      </c>
      <c r="E21" s="11" t="inlineStr">
        <is>
          <t>#</t>
        </is>
      </c>
      <c r="F21" s="11" t="inlineStr">
        <is>
          <t>#</t>
        </is>
      </c>
      <c r="G21" s="27" t="n">
        <v>1</v>
      </c>
      <c r="H21" s="11" t="n">
        <v>1</v>
      </c>
      <c r="I21" s="11" t="inlineStr">
        <is>
          <t>#</t>
        </is>
      </c>
      <c r="J21" s="11" t="inlineStr">
        <is>
          <t>#</t>
        </is>
      </c>
      <c r="K21" s="11" t="inlineStr">
        <is>
          <t>#</t>
        </is>
      </c>
    </row>
    <row r="22">
      <c r="A22" s="25" t="inlineStr">
        <is>
          <t>Louisiana</t>
        </is>
      </c>
      <c r="B22" s="11" t="inlineStr">
        <is>
          <t>#</t>
        </is>
      </c>
      <c r="C22" s="11" t="inlineStr">
        <is>
          <t>#</t>
        </is>
      </c>
      <c r="D22" s="11" t="inlineStr">
        <is>
          <t>#</t>
        </is>
      </c>
      <c r="E22" s="11" t="inlineStr">
        <is>
          <t>#</t>
        </is>
      </c>
      <c r="F22" s="11" t="inlineStr">
        <is>
          <t>#</t>
        </is>
      </c>
      <c r="G22" s="27" t="n">
        <v>1</v>
      </c>
      <c r="H22" s="11" t="inlineStr">
        <is>
          <t>#</t>
        </is>
      </c>
      <c r="I22" s="11" t="inlineStr">
        <is>
          <t>#</t>
        </is>
      </c>
      <c r="J22" s="11" t="inlineStr">
        <is>
          <t>#</t>
        </is>
      </c>
      <c r="K22" s="11" t="inlineStr">
        <is>
          <t>#</t>
        </is>
      </c>
    </row>
    <row r="23">
      <c r="A23" s="25" t="inlineStr">
        <is>
          <t>Maine</t>
        </is>
      </c>
      <c r="B23" s="11" t="n">
        <v>1</v>
      </c>
      <c r="C23" s="11" t="inlineStr">
        <is>
          <t>#</t>
        </is>
      </c>
      <c r="D23" s="11" t="inlineStr">
        <is>
          <t>#</t>
        </is>
      </c>
      <c r="E23" s="11" t="inlineStr">
        <is>
          <t>#</t>
        </is>
      </c>
      <c r="F23" s="11" t="inlineStr">
        <is>
          <t>#</t>
        </is>
      </c>
      <c r="G23" s="27" t="n">
        <v>2</v>
      </c>
      <c r="H23" s="11" t="inlineStr">
        <is>
          <t>#</t>
        </is>
      </c>
      <c r="I23" s="11" t="n">
        <v>1</v>
      </c>
      <c r="J23" s="11" t="n">
        <v>1</v>
      </c>
      <c r="K23" s="11" t="inlineStr">
        <is>
          <t>#</t>
        </is>
      </c>
    </row>
    <row r="24">
      <c r="A24" s="25" t="inlineStr">
        <is>
          <t>Maryland</t>
        </is>
      </c>
      <c r="B24" s="11" t="n">
        <v>1</v>
      </c>
      <c r="C24" s="11" t="inlineStr">
        <is>
          <t>#</t>
        </is>
      </c>
      <c r="D24" s="11" t="n">
        <v>1</v>
      </c>
      <c r="E24" s="11" t="n">
        <v>1</v>
      </c>
      <c r="F24" s="11" t="inlineStr">
        <is>
          <t>#</t>
        </is>
      </c>
      <c r="G24" s="27" t="n">
        <v>3</v>
      </c>
      <c r="H24" s="11" t="n">
        <v>1</v>
      </c>
      <c r="I24" s="11" t="n">
        <v>2</v>
      </c>
      <c r="J24" s="11" t="n">
        <v>1</v>
      </c>
      <c r="K24" s="11" t="inlineStr">
        <is>
          <t>#</t>
        </is>
      </c>
    </row>
    <row r="25">
      <c r="A25" s="25" t="inlineStr">
        <is>
          <t>Massachusetts</t>
        </is>
      </c>
      <c r="B25" s="11" t="n">
        <v>3</v>
      </c>
      <c r="C25" s="11" t="n">
        <v>2</v>
      </c>
      <c r="D25" s="11" t="n">
        <v>1</v>
      </c>
      <c r="E25" s="11" t="n">
        <v>1</v>
      </c>
      <c r="F25" s="11" t="inlineStr">
        <is>
          <t>#</t>
        </is>
      </c>
      <c r="G25" s="27" t="n">
        <v>5</v>
      </c>
      <c r="H25" s="11" t="n">
        <v>3</v>
      </c>
      <c r="I25" s="11" t="n">
        <v>2</v>
      </c>
      <c r="J25" s="11" t="n">
        <v>1</v>
      </c>
      <c r="K25" s="11" t="n">
        <v>1</v>
      </c>
    </row>
    <row r="26">
      <c r="A26" s="25" t="inlineStr">
        <is>
          <t>Michigan</t>
        </is>
      </c>
      <c r="B26" s="11" t="inlineStr">
        <is>
          <t>—</t>
        </is>
      </c>
      <c r="C26" s="11" t="inlineStr">
        <is>
          <t>—</t>
        </is>
      </c>
      <c r="D26" s="11" t="inlineStr">
        <is>
          <t>—</t>
        </is>
      </c>
      <c r="E26" s="11" t="inlineStr">
        <is>
          <t>—</t>
        </is>
      </c>
      <c r="F26" s="11" t="inlineStr">
        <is>
          <t>—</t>
        </is>
      </c>
      <c r="G26" s="27" t="n">
        <v>2</v>
      </c>
      <c r="H26" s="11" t="n">
        <v>1</v>
      </c>
      <c r="I26" s="11" t="n">
        <v>1</v>
      </c>
      <c r="J26" s="11" t="n">
        <v>1</v>
      </c>
      <c r="K26" s="11" t="inlineStr">
        <is>
          <t>#</t>
        </is>
      </c>
    </row>
    <row r="27">
      <c r="A27" s="25" t="inlineStr">
        <is>
          <t>Minnesota</t>
        </is>
      </c>
      <c r="B27" s="11" t="n">
        <v>3</v>
      </c>
      <c r="C27" s="11" t="inlineStr">
        <is>
          <t>#</t>
        </is>
      </c>
      <c r="D27" s="11" t="n">
        <v>3</v>
      </c>
      <c r="E27" s="11" t="n">
        <v>2</v>
      </c>
      <c r="F27" s="11" t="n">
        <v>1</v>
      </c>
      <c r="G27" s="27" t="n">
        <v>5</v>
      </c>
      <c r="H27" s="11" t="n">
        <v>1</v>
      </c>
      <c r="I27" s="11" t="n">
        <v>3</v>
      </c>
      <c r="J27" s="11" t="n">
        <v>3</v>
      </c>
      <c r="K27" s="11" t="inlineStr">
        <is>
          <t>#</t>
        </is>
      </c>
    </row>
    <row r="28">
      <c r="A28" s="25" t="inlineStr">
        <is>
          <t>Mississippi</t>
        </is>
      </c>
      <c r="B28" s="11" t="n">
        <v>1</v>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Missouri</t>
        </is>
      </c>
      <c r="B29" s="11" t="inlineStr">
        <is>
          <t>#</t>
        </is>
      </c>
      <c r="C29" s="11" t="inlineStr">
        <is>
          <t>#</t>
        </is>
      </c>
      <c r="D29" s="11" t="inlineStr">
        <is>
          <t>#</t>
        </is>
      </c>
      <c r="E29" s="11" t="inlineStr">
        <is>
          <t>#</t>
        </is>
      </c>
      <c r="F29" s="11" t="inlineStr">
        <is>
          <t>#</t>
        </is>
      </c>
      <c r="G29" s="27" t="n">
        <v>1</v>
      </c>
      <c r="H29" s="11" t="n">
        <v>1</v>
      </c>
      <c r="I29" s="11" t="n">
        <v>1</v>
      </c>
      <c r="J29" s="11" t="n">
        <v>1</v>
      </c>
      <c r="K29" s="11" t="inlineStr">
        <is>
          <t>#</t>
        </is>
      </c>
    </row>
    <row r="30">
      <c r="A30" s="25" t="inlineStr">
        <is>
          <t>Montana</t>
        </is>
      </c>
      <c r="B30" s="11" t="n">
        <v>1</v>
      </c>
      <c r="C30" s="11" t="inlineStr">
        <is>
          <t>#</t>
        </is>
      </c>
      <c r="D30" s="11" t="inlineStr">
        <is>
          <t>#</t>
        </is>
      </c>
      <c r="E30" s="11" t="inlineStr">
        <is>
          <t>#</t>
        </is>
      </c>
      <c r="F30" s="11" t="inlineStr">
        <is>
          <t>#</t>
        </is>
      </c>
      <c r="G30" s="27" t="n">
        <v>3</v>
      </c>
      <c r="H30" s="11" t="n">
        <v>1</v>
      </c>
      <c r="I30" s="11" t="n">
        <v>2</v>
      </c>
      <c r="J30" s="11" t="n">
        <v>2</v>
      </c>
      <c r="K30" s="11" t="inlineStr">
        <is>
          <t>#</t>
        </is>
      </c>
    </row>
    <row r="31">
      <c r="A31" s="25" t="inlineStr">
        <is>
          <t>Nebraska</t>
        </is>
      </c>
      <c r="B31" s="11" t="inlineStr">
        <is>
          <t>—</t>
        </is>
      </c>
      <c r="C31" s="11" t="inlineStr">
        <is>
          <t>—</t>
        </is>
      </c>
      <c r="D31" s="11" t="inlineStr">
        <is>
          <t>—</t>
        </is>
      </c>
      <c r="E31" s="11" t="inlineStr">
        <is>
          <t>—</t>
        </is>
      </c>
      <c r="F31" s="11" t="inlineStr">
        <is>
          <t>—</t>
        </is>
      </c>
      <c r="G31" s="27" t="n">
        <v>4</v>
      </c>
      <c r="H31" s="11" t="n">
        <v>3</v>
      </c>
      <c r="I31" s="11" t="n">
        <v>1</v>
      </c>
      <c r="J31" s="11" t="n">
        <v>1</v>
      </c>
      <c r="K31" s="11" t="inlineStr">
        <is>
          <t>#</t>
        </is>
      </c>
    </row>
    <row r="32">
      <c r="A32" s="25" t="inlineStr">
        <is>
          <t>Nevada</t>
        </is>
      </c>
      <c r="B32" s="11" t="n">
        <v>6</v>
      </c>
      <c r="C32" s="11" t="n">
        <v>2</v>
      </c>
      <c r="D32" s="11" t="n">
        <v>4</v>
      </c>
      <c r="E32" s="11" t="n">
        <v>3</v>
      </c>
      <c r="F32" s="11" t="inlineStr">
        <is>
          <t>#</t>
        </is>
      </c>
      <c r="G32" s="27" t="n">
        <v>9</v>
      </c>
      <c r="H32" s="11" t="n">
        <v>3</v>
      </c>
      <c r="I32" s="11" t="n">
        <v>6</v>
      </c>
      <c r="J32" s="11" t="n">
        <v>6</v>
      </c>
      <c r="K32" s="11" t="inlineStr">
        <is>
          <t>#</t>
        </is>
      </c>
    </row>
    <row r="33">
      <c r="A33" s="25" t="inlineStr">
        <is>
          <t>New Hampshire</t>
        </is>
      </c>
      <c r="B33" s="11" t="inlineStr">
        <is>
          <t>—</t>
        </is>
      </c>
      <c r="C33" s="11" t="inlineStr">
        <is>
          <t>—</t>
        </is>
      </c>
      <c r="D33" s="11" t="inlineStr">
        <is>
          <t>—</t>
        </is>
      </c>
      <c r="E33" s="11" t="inlineStr">
        <is>
          <t>—</t>
        </is>
      </c>
      <c r="F33" s="11" t="inlineStr">
        <is>
          <t>—</t>
        </is>
      </c>
      <c r="G33" s="27" t="inlineStr">
        <is>
          <t>—</t>
        </is>
      </c>
      <c r="H33" s="11" t="inlineStr">
        <is>
          <t>—</t>
        </is>
      </c>
      <c r="I33" s="11" t="inlineStr">
        <is>
          <t>—</t>
        </is>
      </c>
      <c r="J33" s="11" t="inlineStr">
        <is>
          <t>—</t>
        </is>
      </c>
      <c r="K33" s="11" t="inlineStr">
        <is>
          <t>—</t>
        </is>
      </c>
    </row>
    <row r="34">
      <c r="A34" s="25" t="inlineStr">
        <is>
          <t>New Jersey</t>
        </is>
      </c>
      <c r="B34" s="11" t="inlineStr">
        <is>
          <t>—</t>
        </is>
      </c>
      <c r="C34" s="11" t="inlineStr">
        <is>
          <t>—</t>
        </is>
      </c>
      <c r="D34" s="11" t="inlineStr">
        <is>
          <t>—</t>
        </is>
      </c>
      <c r="E34" s="11" t="inlineStr">
        <is>
          <t>—</t>
        </is>
      </c>
      <c r="F34" s="11" t="inlineStr">
        <is>
          <t>—</t>
        </is>
      </c>
      <c r="G34" s="27" t="inlineStr">
        <is>
          <t>—</t>
        </is>
      </c>
      <c r="H34" s="11" t="inlineStr">
        <is>
          <t>—</t>
        </is>
      </c>
      <c r="I34" s="11" t="inlineStr">
        <is>
          <t>—</t>
        </is>
      </c>
      <c r="J34" s="11" t="inlineStr">
        <is>
          <t>—</t>
        </is>
      </c>
      <c r="K34" s="11" t="inlineStr">
        <is>
          <t>—</t>
        </is>
      </c>
    </row>
    <row r="35">
      <c r="A35" s="25" t="inlineStr">
        <is>
          <t>New Mexico</t>
        </is>
      </c>
      <c r="B35" s="11" t="n">
        <v>9</v>
      </c>
      <c r="C35" s="11" t="n">
        <v>4</v>
      </c>
      <c r="D35" s="11" t="n">
        <v>5</v>
      </c>
      <c r="E35" s="11" t="n">
        <v>4</v>
      </c>
      <c r="F35" s="11" t="n">
        <v>1</v>
      </c>
      <c r="G35" s="27" t="n">
        <v>20</v>
      </c>
      <c r="H35" s="11" t="n">
        <v>5</v>
      </c>
      <c r="I35" s="11" t="n">
        <v>15</v>
      </c>
      <c r="J35" s="11" t="n">
        <v>13</v>
      </c>
      <c r="K35" s="11" t="n">
        <v>2</v>
      </c>
    </row>
    <row r="36">
      <c r="A36" s="25" t="inlineStr">
        <is>
          <t>New York</t>
        </is>
      </c>
      <c r="B36" s="11" t="n">
        <v>6</v>
      </c>
      <c r="C36" s="11" t="n">
        <v>4</v>
      </c>
      <c r="D36" s="11" t="n">
        <v>2</v>
      </c>
      <c r="E36" s="11" t="n">
        <v>1</v>
      </c>
      <c r="F36" s="11" t="inlineStr">
        <is>
          <t>#</t>
        </is>
      </c>
      <c r="G36" s="27" t="n">
        <v>6</v>
      </c>
      <c r="H36" s="11" t="n">
        <v>3</v>
      </c>
      <c r="I36" s="11" t="n">
        <v>4</v>
      </c>
      <c r="J36" s="11" t="n">
        <v>2</v>
      </c>
      <c r="K36" s="11" t="n">
        <v>2</v>
      </c>
    </row>
    <row r="37">
      <c r="A37" s="25" t="inlineStr">
        <is>
          <t>North Carolina</t>
        </is>
      </c>
      <c r="B37" s="11" t="n">
        <v>1</v>
      </c>
      <c r="C37" s="11" t="n">
        <v>1</v>
      </c>
      <c r="D37" s="11" t="inlineStr">
        <is>
          <t>#</t>
        </is>
      </c>
      <c r="E37" s="11" t="inlineStr">
        <is>
          <t>#</t>
        </is>
      </c>
      <c r="F37" s="11" t="inlineStr">
        <is>
          <t>#</t>
        </is>
      </c>
      <c r="G37" s="27" t="n">
        <v>3</v>
      </c>
      <c r="H37" s="11" t="n">
        <v>2</v>
      </c>
      <c r="I37" s="11" t="n">
        <v>1</v>
      </c>
      <c r="J37" s="11" t="n">
        <v>1</v>
      </c>
      <c r="K37" s="11" t="inlineStr">
        <is>
          <t>#</t>
        </is>
      </c>
    </row>
    <row r="38">
      <c r="A38" s="25" t="inlineStr">
        <is>
          <t>North Dakota</t>
        </is>
      </c>
      <c r="B38" s="11" t="inlineStr">
        <is>
          <t>—</t>
        </is>
      </c>
      <c r="C38" s="11" t="inlineStr">
        <is>
          <t>—</t>
        </is>
      </c>
      <c r="D38" s="11" t="inlineStr">
        <is>
          <t>—</t>
        </is>
      </c>
      <c r="E38" s="11" t="inlineStr">
        <is>
          <t>—</t>
        </is>
      </c>
      <c r="F38" s="11" t="inlineStr">
        <is>
          <t>—</t>
        </is>
      </c>
      <c r="G38" s="27" t="n">
        <v>2</v>
      </c>
      <c r="H38" s="11" t="inlineStr">
        <is>
          <t>#</t>
        </is>
      </c>
      <c r="I38" s="11" t="n">
        <v>2</v>
      </c>
      <c r="J38" s="11" t="n">
        <v>2</v>
      </c>
      <c r="K38" s="11" t="inlineStr">
        <is>
          <t>#</t>
        </is>
      </c>
    </row>
    <row r="39">
      <c r="A39" s="25" t="inlineStr">
        <is>
          <t>Ohio</t>
        </is>
      </c>
      <c r="B39" s="11" t="inlineStr">
        <is>
          <t>—</t>
        </is>
      </c>
      <c r="C39" s="11" t="inlineStr">
        <is>
          <t>—</t>
        </is>
      </c>
      <c r="D39" s="11" t="inlineStr">
        <is>
          <t>—</t>
        </is>
      </c>
      <c r="E39" s="11" t="inlineStr">
        <is>
          <t>—</t>
        </is>
      </c>
      <c r="F39" s="11" t="inlineStr">
        <is>
          <t>—</t>
        </is>
      </c>
      <c r="G39" s="27" t="n">
        <v>1</v>
      </c>
      <c r="H39" s="11" t="n">
        <v>1</v>
      </c>
      <c r="I39" s="11" t="inlineStr">
        <is>
          <t>#</t>
        </is>
      </c>
      <c r="J39" s="11" t="inlineStr">
        <is>
          <t>#</t>
        </is>
      </c>
      <c r="K39" s="11" t="inlineStr">
        <is>
          <t>#</t>
        </is>
      </c>
    </row>
    <row r="40">
      <c r="A40" s="25" t="inlineStr">
        <is>
          <t>Oklahoma</t>
        </is>
      </c>
      <c r="B40" s="11" t="n">
        <v>3</v>
      </c>
      <c r="C40" s="11" t="n">
        <v>2</v>
      </c>
      <c r="D40" s="11" t="n">
        <v>1</v>
      </c>
      <c r="E40" s="11" t="n">
        <v>1</v>
      </c>
      <c r="F40" s="11" t="inlineStr">
        <is>
          <t>#</t>
        </is>
      </c>
      <c r="G40" s="27" t="n">
        <v>4</v>
      </c>
      <c r="H40" s="11" t="n">
        <v>1</v>
      </c>
      <c r="I40" s="11" t="n">
        <v>3</v>
      </c>
      <c r="J40" s="11" t="n">
        <v>3</v>
      </c>
      <c r="K40" s="11" t="inlineStr">
        <is>
          <t>#</t>
        </is>
      </c>
    </row>
    <row r="41">
      <c r="A41" s="25" t="inlineStr">
        <is>
          <t>Oregon</t>
        </is>
      </c>
      <c r="B41" s="11" t="n">
        <v>3</v>
      </c>
      <c r="C41" s="11" t="n">
        <v>1</v>
      </c>
      <c r="D41" s="11" t="n">
        <v>2</v>
      </c>
      <c r="E41" s="11" t="n">
        <v>1</v>
      </c>
      <c r="F41" s="11" t="n">
        <v>1</v>
      </c>
      <c r="G41" s="27" t="n">
        <v>7</v>
      </c>
      <c r="H41" s="11" t="n">
        <v>2</v>
      </c>
      <c r="I41" s="11" t="n">
        <v>5</v>
      </c>
      <c r="J41" s="11" t="n">
        <v>4</v>
      </c>
      <c r="K41" s="11" t="n">
        <v>1</v>
      </c>
    </row>
    <row r="42">
      <c r="A42" s="25" t="inlineStr">
        <is>
          <t>Pennsylvania</t>
        </is>
      </c>
      <c r="B42" s="11" t="inlineStr">
        <is>
          <t>—</t>
        </is>
      </c>
      <c r="C42" s="11" t="inlineStr">
        <is>
          <t>—</t>
        </is>
      </c>
      <c r="D42" s="11" t="inlineStr">
        <is>
          <t>—</t>
        </is>
      </c>
      <c r="E42" s="11" t="inlineStr">
        <is>
          <t>—</t>
        </is>
      </c>
      <c r="F42" s="11" t="inlineStr">
        <is>
          <t>—</t>
        </is>
      </c>
      <c r="G42" s="27" t="n">
        <v>1</v>
      </c>
      <c r="H42" s="11" t="n">
        <v>1</v>
      </c>
      <c r="I42" s="11" t="n">
        <v>1</v>
      </c>
      <c r="J42" s="11" t="n">
        <v>1</v>
      </c>
      <c r="K42" s="11" t="inlineStr">
        <is>
          <t>#</t>
        </is>
      </c>
    </row>
    <row r="43">
      <c r="A43" s="25" t="inlineStr">
        <is>
          <t>Rhode Island</t>
        </is>
      </c>
      <c r="B43" s="11" t="n">
        <v>4</v>
      </c>
      <c r="C43" s="11" t="n">
        <v>2</v>
      </c>
      <c r="D43" s="11" t="n">
        <v>1</v>
      </c>
      <c r="E43" s="11" t="n">
        <v>1</v>
      </c>
      <c r="F43" s="11" t="inlineStr">
        <is>
          <t>#</t>
        </is>
      </c>
      <c r="G43" s="27" t="n">
        <v>5</v>
      </c>
      <c r="H43" s="11" t="n">
        <v>2</v>
      </c>
      <c r="I43" s="11" t="n">
        <v>3</v>
      </c>
      <c r="J43" s="11" t="n">
        <v>3</v>
      </c>
      <c r="K43" s="11" t="n">
        <v>1</v>
      </c>
    </row>
    <row r="44">
      <c r="A44" s="25" t="inlineStr">
        <is>
          <t>South Carolina</t>
        </is>
      </c>
      <c r="B44" s="11" t="inlineStr">
        <is>
          <t>#</t>
        </is>
      </c>
      <c r="C44" s="11" t="inlineStr">
        <is>
          <t>#</t>
        </is>
      </c>
      <c r="D44" s="11" t="inlineStr">
        <is>
          <t>#</t>
        </is>
      </c>
      <c r="E44" s="11" t="inlineStr">
        <is>
          <t>#</t>
        </is>
      </c>
      <c r="F44" s="11" t="inlineStr">
        <is>
          <t>#</t>
        </is>
      </c>
      <c r="G44" s="27" t="n">
        <v>1</v>
      </c>
      <c r="H44" s="11" t="inlineStr">
        <is>
          <t>#</t>
        </is>
      </c>
      <c r="I44" s="11" t="inlineStr">
        <is>
          <t>#</t>
        </is>
      </c>
      <c r="J44" s="11" t="inlineStr">
        <is>
          <t>#</t>
        </is>
      </c>
      <c r="K44" s="11" t="inlineStr">
        <is>
          <t>#</t>
        </is>
      </c>
    </row>
    <row r="45">
      <c r="A45" s="25" t="inlineStr">
        <is>
          <t>South Dakota</t>
        </is>
      </c>
      <c r="B45" s="11" t="inlineStr">
        <is>
          <t>—</t>
        </is>
      </c>
      <c r="C45" s="11" t="inlineStr">
        <is>
          <t>—</t>
        </is>
      </c>
      <c r="D45" s="11" t="inlineStr">
        <is>
          <t>—</t>
        </is>
      </c>
      <c r="E45" s="11" t="inlineStr">
        <is>
          <t>—</t>
        </is>
      </c>
      <c r="F45" s="11" t="inlineStr">
        <is>
          <t>—</t>
        </is>
      </c>
      <c r="G45" s="27" t="inlineStr">
        <is>
          <t>—</t>
        </is>
      </c>
      <c r="H45" s="11" t="inlineStr">
        <is>
          <t>—</t>
        </is>
      </c>
      <c r="I45" s="11" t="inlineStr">
        <is>
          <t>—</t>
        </is>
      </c>
      <c r="J45" s="11" t="inlineStr">
        <is>
          <t>—</t>
        </is>
      </c>
      <c r="K45" s="11" t="inlineStr">
        <is>
          <t>—</t>
        </is>
      </c>
    </row>
    <row r="46">
      <c r="A46" s="25" t="inlineStr">
        <is>
          <t>Tennessee</t>
        </is>
      </c>
      <c r="B46" s="11" t="n">
        <v>1</v>
      </c>
      <c r="C46" s="11" t="n">
        <v>1</v>
      </c>
      <c r="D46" s="11" t="inlineStr">
        <is>
          <t>#</t>
        </is>
      </c>
      <c r="E46" s="11" t="inlineStr">
        <is>
          <t>#</t>
        </is>
      </c>
      <c r="F46" s="11" t="inlineStr">
        <is>
          <t>#</t>
        </is>
      </c>
      <c r="G46" s="27" t="n">
        <v>1</v>
      </c>
      <c r="H46" s="11" t="inlineStr">
        <is>
          <t>#</t>
        </is>
      </c>
      <c r="I46" s="11" t="n">
        <v>1</v>
      </c>
      <c r="J46" s="11" t="n">
        <v>1</v>
      </c>
      <c r="K46" s="11" t="inlineStr">
        <is>
          <t>#</t>
        </is>
      </c>
    </row>
    <row r="47">
      <c r="A47" s="25" t="inlineStr">
        <is>
          <t>Texas</t>
        </is>
      </c>
      <c r="B47" s="11" t="n">
        <v>7</v>
      </c>
      <c r="C47" s="11" t="n">
        <v>2</v>
      </c>
      <c r="D47" s="11" t="n">
        <v>5</v>
      </c>
      <c r="E47" s="11" t="n">
        <v>5</v>
      </c>
      <c r="F47" s="11" t="inlineStr">
        <is>
          <t>#</t>
        </is>
      </c>
      <c r="G47" s="27" t="n">
        <v>9</v>
      </c>
      <c r="H47" s="11" t="n">
        <v>3</v>
      </c>
      <c r="I47" s="11" t="n">
        <v>6</v>
      </c>
      <c r="J47" s="11" t="n">
        <v>6</v>
      </c>
      <c r="K47" s="11" t="inlineStr">
        <is>
          <t>#</t>
        </is>
      </c>
    </row>
    <row r="48">
      <c r="A48" s="25" t="inlineStr">
        <is>
          <t>Utah</t>
        </is>
      </c>
      <c r="B48" s="11" t="n">
        <v>2</v>
      </c>
      <c r="C48" s="11" t="n">
        <v>1</v>
      </c>
      <c r="D48" s="11" t="n">
        <v>2</v>
      </c>
      <c r="E48" s="11" t="n">
        <v>1</v>
      </c>
      <c r="F48" s="11" t="inlineStr">
        <is>
          <t>#</t>
        </is>
      </c>
      <c r="G48" s="27" t="n">
        <v>7</v>
      </c>
      <c r="H48" s="11" t="n">
        <v>2</v>
      </c>
      <c r="I48" s="11" t="n">
        <v>5</v>
      </c>
      <c r="J48" s="11" t="n">
        <v>5</v>
      </c>
      <c r="K48" s="11" t="n">
        <v>1</v>
      </c>
    </row>
    <row r="49">
      <c r="A49" s="25" t="inlineStr">
        <is>
          <t>Vermont</t>
        </is>
      </c>
      <c r="B49" s="11" t="inlineStr">
        <is>
          <t>—</t>
        </is>
      </c>
      <c r="C49" s="11" t="inlineStr">
        <is>
          <t>—</t>
        </is>
      </c>
      <c r="D49" s="11" t="inlineStr">
        <is>
          <t>—</t>
        </is>
      </c>
      <c r="E49" s="11" t="inlineStr">
        <is>
          <t>—</t>
        </is>
      </c>
      <c r="F49" s="11" t="inlineStr">
        <is>
          <t>—</t>
        </is>
      </c>
      <c r="G49" s="27" t="n">
        <v>1</v>
      </c>
      <c r="H49" s="11" t="inlineStr">
        <is>
          <t>#</t>
        </is>
      </c>
      <c r="I49" s="11" t="n">
        <v>1</v>
      </c>
      <c r="J49" s="11" t="n">
        <v>1</v>
      </c>
      <c r="K49" s="11" t="inlineStr">
        <is>
          <t>#</t>
        </is>
      </c>
    </row>
    <row r="50">
      <c r="A50" s="25" t="inlineStr">
        <is>
          <t>Virginia</t>
        </is>
      </c>
      <c r="B50" s="11" t="n">
        <v>1</v>
      </c>
      <c r="C50" s="11" t="n">
        <v>1</v>
      </c>
      <c r="D50" s="11" t="inlineStr">
        <is>
          <t>#</t>
        </is>
      </c>
      <c r="E50" s="11" t="inlineStr">
        <is>
          <t>#</t>
        </is>
      </c>
      <c r="F50" s="11" t="inlineStr">
        <is>
          <t>#</t>
        </is>
      </c>
      <c r="G50" s="27" t="n">
        <v>3</v>
      </c>
      <c r="H50" s="11" t="n">
        <v>2</v>
      </c>
      <c r="I50" s="11" t="n">
        <v>2</v>
      </c>
      <c r="J50" s="11" t="n">
        <v>1</v>
      </c>
      <c r="K50" s="11" t="inlineStr">
        <is>
          <t>#</t>
        </is>
      </c>
    </row>
    <row r="51">
      <c r="A51" s="25" t="inlineStr">
        <is>
          <t>Washington</t>
        </is>
      </c>
      <c r="B51" s="11" t="n">
        <v>3</v>
      </c>
      <c r="C51" s="11" t="n">
        <v>1</v>
      </c>
      <c r="D51" s="11" t="n">
        <v>2</v>
      </c>
      <c r="E51" s="11" t="n">
        <v>2</v>
      </c>
      <c r="F51" s="11" t="inlineStr">
        <is>
          <t>#</t>
        </is>
      </c>
      <c r="G51" s="27" t="n">
        <v>5</v>
      </c>
      <c r="H51" s="11" t="n">
        <v>1</v>
      </c>
      <c r="I51" s="11" t="n">
        <v>3</v>
      </c>
      <c r="J51" s="11" t="n">
        <v>2</v>
      </c>
      <c r="K51" s="11" t="n">
        <v>2</v>
      </c>
    </row>
    <row r="52">
      <c r="A52" s="25" t="inlineStr">
        <is>
          <t>West Virginia</t>
        </is>
      </c>
      <c r="B52" s="11" t="inlineStr">
        <is>
          <t>#</t>
        </is>
      </c>
      <c r="C52" s="11" t="inlineStr">
        <is>
          <t>#</t>
        </is>
      </c>
      <c r="D52" s="11" t="inlineStr">
        <is>
          <t>#</t>
        </is>
      </c>
      <c r="E52" s="11" t="inlineStr">
        <is>
          <t>#</t>
        </is>
      </c>
      <c r="F52" s="11" t="inlineStr">
        <is>
          <t>#</t>
        </is>
      </c>
      <c r="G52" s="27" t="n">
        <v>1</v>
      </c>
      <c r="H52" s="11" t="inlineStr">
        <is>
          <t>#</t>
        </is>
      </c>
      <c r="I52" s="11" t="inlineStr">
        <is>
          <t>#</t>
        </is>
      </c>
      <c r="J52" s="11" t="inlineStr">
        <is>
          <t>#</t>
        </is>
      </c>
      <c r="K52" s="11" t="inlineStr">
        <is>
          <t>#</t>
        </is>
      </c>
    </row>
    <row r="53">
      <c r="A53" s="25" t="inlineStr">
        <is>
          <t>Wisconsin</t>
        </is>
      </c>
      <c r="B53" s="11" t="n">
        <v>1</v>
      </c>
      <c r="C53" s="11" t="n">
        <v>1</v>
      </c>
      <c r="D53" s="11" t="inlineStr">
        <is>
          <t>#</t>
        </is>
      </c>
      <c r="E53" s="11" t="inlineStr">
        <is>
          <t>#</t>
        </is>
      </c>
      <c r="F53" s="11" t="inlineStr">
        <is>
          <t>#</t>
        </is>
      </c>
      <c r="G53" s="27" t="n">
        <v>3</v>
      </c>
      <c r="H53" s="11" t="n">
        <v>2</v>
      </c>
      <c r="I53" s="11" t="n">
        <v>1</v>
      </c>
      <c r="J53" s="11" t="n">
        <v>1</v>
      </c>
      <c r="K53" s="11" t="inlineStr">
        <is>
          <t>#</t>
        </is>
      </c>
    </row>
    <row r="54">
      <c r="A54" s="25" t="inlineStr">
        <is>
          <t>Wyoming</t>
        </is>
      </c>
      <c r="B54" s="11" t="inlineStr">
        <is>
          <t>#</t>
        </is>
      </c>
      <c r="C54" s="11" t="inlineStr">
        <is>
          <t>#</t>
        </is>
      </c>
      <c r="D54" s="11" t="inlineStr">
        <is>
          <t>#</t>
        </is>
      </c>
      <c r="E54" s="11" t="inlineStr">
        <is>
          <t>#</t>
        </is>
      </c>
      <c r="F54" s="11" t="inlineStr">
        <is>
          <t>#</t>
        </is>
      </c>
      <c r="G54" s="27" t="n">
        <v>2</v>
      </c>
      <c r="H54" s="11" t="inlineStr">
        <is>
          <t>#</t>
        </is>
      </c>
      <c r="I54" s="11" t="n">
        <v>2</v>
      </c>
      <c r="J54" s="11" t="n">
        <v>2</v>
      </c>
      <c r="K54" s="11" t="inlineStr">
        <is>
          <t>#</t>
        </is>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1</v>
      </c>
      <c r="C56" s="11" t="n">
        <v>1</v>
      </c>
      <c r="D56" s="11" t="n">
        <v>1</v>
      </c>
      <c r="E56" s="11" t="inlineStr">
        <is>
          <t>#</t>
        </is>
      </c>
      <c r="F56" s="11" t="inlineStr">
        <is>
          <t>#</t>
        </is>
      </c>
      <c r="G56" s="27" t="n">
        <v>5</v>
      </c>
      <c r="H56" s="11" t="n">
        <v>2</v>
      </c>
      <c r="I56" s="11" t="n">
        <v>3</v>
      </c>
      <c r="J56" s="11" t="n">
        <v>1</v>
      </c>
      <c r="K56" s="11" t="n">
        <v>2</v>
      </c>
    </row>
    <row r="57">
      <c r="A57" s="28" t="inlineStr">
        <is>
          <t>DoDEA¹</t>
        </is>
      </c>
      <c r="B57" s="15" t="n">
        <v>1</v>
      </c>
      <c r="C57" s="15" t="n">
        <v>1</v>
      </c>
      <c r="D57" s="15" t="n">
        <v>1</v>
      </c>
      <c r="E57" s="15" t="n">
        <v>1</v>
      </c>
      <c r="F57" s="15" t="inlineStr">
        <is>
          <t>#</t>
        </is>
      </c>
      <c r="G57" s="32" t="n">
        <v>4</v>
      </c>
      <c r="H57" s="15" t="n">
        <v>1</v>
      </c>
      <c r="I57" s="15" t="n">
        <v>3</v>
      </c>
      <c r="J57" s="15" t="n">
        <v>3</v>
      </c>
      <c r="K57" s="15" t="n">
        <v>1</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5.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1998–2022—Continued</t>
        </is>
      </c>
    </row>
    <row r="2">
      <c r="A2" s="17" t="inlineStr">
        <is>
          <t>State/jurisdiction</t>
        </is>
      </c>
      <c r="B2" s="18" t="n">
        <v>2003</v>
      </c>
      <c r="C2" s="19" t="n"/>
      <c r="D2" s="19" t="n"/>
      <c r="E2" s="19" t="n"/>
      <c r="F2" s="19" t="n"/>
      <c r="G2" s="18" t="n">
        <v>2005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6</v>
      </c>
      <c r="C4" s="11" t="n">
        <v>2</v>
      </c>
      <c r="D4" s="11" t="n">
        <v>5</v>
      </c>
      <c r="E4" s="11" t="n">
        <v>4</v>
      </c>
      <c r="F4" s="11" t="n">
        <v>1</v>
      </c>
      <c r="G4" s="27" t="n">
        <v>6</v>
      </c>
      <c r="H4" s="11" t="n">
        <v>1</v>
      </c>
      <c r="I4" s="11" t="n">
        <v>5</v>
      </c>
      <c r="J4" s="11" t="n">
        <v>4</v>
      </c>
      <c r="K4" s="11" t="n">
        <v>1</v>
      </c>
    </row>
    <row r="5">
      <c r="A5" s="25" t="inlineStr">
        <is>
          <t>Alabama</t>
        </is>
      </c>
      <c r="B5" s="11" t="n">
        <v>1</v>
      </c>
      <c r="C5" s="11" t="n">
        <v>1</v>
      </c>
      <c r="D5" s="11" t="n">
        <v>1</v>
      </c>
      <c r="E5" s="11" t="n">
        <v>1</v>
      </c>
      <c r="F5" s="11" t="inlineStr">
        <is>
          <t>#</t>
        </is>
      </c>
      <c r="G5" s="27" t="n">
        <v>1</v>
      </c>
      <c r="H5" s="11" t="inlineStr">
        <is>
          <t>#</t>
        </is>
      </c>
      <c r="I5" s="11" t="n">
        <v>1</v>
      </c>
      <c r="J5" s="11" t="n">
        <v>1</v>
      </c>
      <c r="K5" s="11" t="inlineStr">
        <is>
          <t>#</t>
        </is>
      </c>
    </row>
    <row r="6">
      <c r="A6" s="25" t="inlineStr">
        <is>
          <t>Alaska</t>
        </is>
      </c>
      <c r="B6" s="11" t="n">
        <v>13</v>
      </c>
      <c r="C6" s="11" t="inlineStr">
        <is>
          <t>#</t>
        </is>
      </c>
      <c r="D6" s="11" t="n">
        <v>12</v>
      </c>
      <c r="E6" s="11" t="n">
        <v>11</v>
      </c>
      <c r="F6" s="11" t="n">
        <v>1</v>
      </c>
      <c r="G6" s="27" t="n">
        <v>14</v>
      </c>
      <c r="H6" s="11" t="n">
        <v>1</v>
      </c>
      <c r="I6" s="11" t="n">
        <v>14</v>
      </c>
      <c r="J6" s="11" t="n">
        <v>12</v>
      </c>
      <c r="K6" s="11" t="n">
        <v>2</v>
      </c>
    </row>
    <row r="7">
      <c r="A7" s="25" t="inlineStr">
        <is>
          <t>Arizona</t>
        </is>
      </c>
      <c r="B7" s="11" t="n">
        <v>17</v>
      </c>
      <c r="C7" s="11" t="n">
        <v>4</v>
      </c>
      <c r="D7" s="11" t="n">
        <v>13</v>
      </c>
      <c r="E7" s="11" t="n">
        <v>12</v>
      </c>
      <c r="F7" s="11" t="n">
        <v>1</v>
      </c>
      <c r="G7" s="27" t="n">
        <v>13</v>
      </c>
      <c r="H7" s="11" t="n">
        <v>2</v>
      </c>
      <c r="I7" s="11" t="n">
        <v>11</v>
      </c>
      <c r="J7" s="11" t="n">
        <v>8</v>
      </c>
      <c r="K7" s="11" t="n">
        <v>3</v>
      </c>
    </row>
    <row r="8">
      <c r="A8" s="25" t="inlineStr">
        <is>
          <t>Arkansas</t>
        </is>
      </c>
      <c r="B8" s="11" t="n">
        <v>2</v>
      </c>
      <c r="C8" s="11" t="n">
        <v>1</v>
      </c>
      <c r="D8" s="11" t="n">
        <v>1</v>
      </c>
      <c r="E8" s="11" t="n">
        <v>1</v>
      </c>
      <c r="F8" s="11" t="inlineStr">
        <is>
          <t>#</t>
        </is>
      </c>
      <c r="G8" s="27" t="n">
        <v>2</v>
      </c>
      <c r="H8" s="11" t="n">
        <v>1</v>
      </c>
      <c r="I8" s="11" t="n">
        <v>1</v>
      </c>
      <c r="J8" s="11" t="n">
        <v>1</v>
      </c>
      <c r="K8" s="11" t="inlineStr">
        <is>
          <t>#</t>
        </is>
      </c>
    </row>
    <row r="9">
      <c r="A9" s="25" t="inlineStr">
        <is>
          <t>California</t>
        </is>
      </c>
      <c r="B9" s="11" t="n">
        <v>21</v>
      </c>
      <c r="C9" s="11" t="n">
        <v>2</v>
      </c>
      <c r="D9" s="11" t="n">
        <v>19</v>
      </c>
      <c r="E9" s="11" t="n">
        <v>18</v>
      </c>
      <c r="F9" s="11" t="n">
        <v>1</v>
      </c>
      <c r="G9" s="27" t="n">
        <v>22</v>
      </c>
      <c r="H9" s="11" t="n">
        <v>2</v>
      </c>
      <c r="I9" s="11" t="n">
        <v>20</v>
      </c>
      <c r="J9" s="11" t="n">
        <v>18</v>
      </c>
      <c r="K9" s="11" t="n">
        <v>2</v>
      </c>
    </row>
    <row r="10">
      <c r="A10" s="25" t="inlineStr">
        <is>
          <t>Colorado</t>
        </is>
      </c>
      <c r="B10" s="11" t="n">
        <v>5</v>
      </c>
      <c r="C10" s="11" t="n">
        <v>2</v>
      </c>
      <c r="D10" s="11" t="n">
        <v>3</v>
      </c>
      <c r="E10" s="11" t="n">
        <v>3</v>
      </c>
      <c r="F10" s="11" t="n">
        <v>1</v>
      </c>
      <c r="G10" s="27" t="n">
        <v>7</v>
      </c>
      <c r="H10" s="11" t="n">
        <v>2</v>
      </c>
      <c r="I10" s="11" t="n">
        <v>5</v>
      </c>
      <c r="J10" s="11" t="n">
        <v>2</v>
      </c>
      <c r="K10" s="11" t="n">
        <v>3</v>
      </c>
    </row>
    <row r="11">
      <c r="A11" s="25" t="inlineStr">
        <is>
          <t>Connecticut</t>
        </is>
      </c>
      <c r="B11" s="11" t="n">
        <v>3</v>
      </c>
      <c r="C11" s="11" t="n">
        <v>1</v>
      </c>
      <c r="D11" s="11" t="n">
        <v>2</v>
      </c>
      <c r="E11" s="11" t="n">
        <v>1</v>
      </c>
      <c r="F11" s="11" t="n">
        <v>1</v>
      </c>
      <c r="G11" s="27" t="n">
        <v>3</v>
      </c>
      <c r="H11" s="11" t="n">
        <v>1</v>
      </c>
      <c r="I11" s="11" t="n">
        <v>2</v>
      </c>
      <c r="J11" s="11" t="n">
        <v>1</v>
      </c>
      <c r="K11" s="11" t="n">
        <v>1</v>
      </c>
    </row>
    <row r="12">
      <c r="A12" s="25" t="inlineStr">
        <is>
          <t>Delaware</t>
        </is>
      </c>
      <c r="B12" s="11" t="n">
        <v>3</v>
      </c>
      <c r="C12" s="11" t="n">
        <v>1</v>
      </c>
      <c r="D12" s="11" t="n">
        <v>1</v>
      </c>
      <c r="E12" s="11" t="n">
        <v>1</v>
      </c>
      <c r="F12" s="11" t="n">
        <v>1</v>
      </c>
      <c r="G12" s="27" t="n">
        <v>3</v>
      </c>
      <c r="H12" s="11" t="n">
        <v>2</v>
      </c>
      <c r="I12" s="11" t="n">
        <v>1</v>
      </c>
      <c r="J12" s="11" t="n">
        <v>1</v>
      </c>
      <c r="K12" s="11" t="inlineStr">
        <is>
          <t>#</t>
        </is>
      </c>
    </row>
    <row r="13">
      <c r="A13" s="25" t="inlineStr">
        <is>
          <t>Florida</t>
        </is>
      </c>
      <c r="B13" s="11" t="n">
        <v>8</v>
      </c>
      <c r="C13" s="11" t="n">
        <v>2</v>
      </c>
      <c r="D13" s="11" t="n">
        <v>5</v>
      </c>
      <c r="E13" s="11" t="n">
        <v>3</v>
      </c>
      <c r="F13" s="11" t="n">
        <v>2</v>
      </c>
      <c r="G13" s="27" t="n">
        <v>6</v>
      </c>
      <c r="H13" s="11" t="n">
        <v>2</v>
      </c>
      <c r="I13" s="11" t="n">
        <v>3</v>
      </c>
      <c r="J13" s="11" t="n">
        <v>1</v>
      </c>
      <c r="K13" s="11" t="n">
        <v>3</v>
      </c>
    </row>
    <row r="14">
      <c r="A14" s="25" t="inlineStr">
        <is>
          <t>Georgia</t>
        </is>
      </c>
      <c r="B14" s="11" t="n">
        <v>3</v>
      </c>
      <c r="C14" s="11" t="n">
        <v>1</v>
      </c>
      <c r="D14" s="11" t="n">
        <v>2</v>
      </c>
      <c r="E14" s="11" t="n">
        <v>1</v>
      </c>
      <c r="F14" s="11" t="inlineStr">
        <is>
          <t>#</t>
        </is>
      </c>
      <c r="G14" s="27" t="n">
        <v>2</v>
      </c>
      <c r="H14" s="11" t="n">
        <v>1</v>
      </c>
      <c r="I14" s="11" t="n">
        <v>1</v>
      </c>
      <c r="J14" s="11" t="n">
        <v>1</v>
      </c>
      <c r="K14" s="11" t="n">
        <v>1</v>
      </c>
    </row>
    <row r="15">
      <c r="A15" s="25" t="inlineStr">
        <is>
          <t>Hawaii</t>
        </is>
      </c>
      <c r="B15" s="11" t="n">
        <v>7</v>
      </c>
      <c r="C15" s="11" t="n">
        <v>2</v>
      </c>
      <c r="D15" s="11" t="n">
        <v>5</v>
      </c>
      <c r="E15" s="11" t="n">
        <v>4</v>
      </c>
      <c r="F15" s="11" t="n">
        <v>2</v>
      </c>
      <c r="G15" s="27" t="n">
        <v>7</v>
      </c>
      <c r="H15" s="11" t="n">
        <v>2</v>
      </c>
      <c r="I15" s="11" t="n">
        <v>5</v>
      </c>
      <c r="J15" s="11" t="n">
        <v>3</v>
      </c>
      <c r="K15" s="11" t="n">
        <v>2</v>
      </c>
    </row>
    <row r="16">
      <c r="A16" s="25" t="inlineStr">
        <is>
          <t>Idaho</t>
        </is>
      </c>
      <c r="B16" s="11" t="n">
        <v>6</v>
      </c>
      <c r="C16" s="11" t="n">
        <v>1</v>
      </c>
      <c r="D16" s="11" t="n">
        <v>5</v>
      </c>
      <c r="E16" s="11" t="n">
        <v>4</v>
      </c>
      <c r="F16" s="11" t="inlineStr">
        <is>
          <t>#</t>
        </is>
      </c>
      <c r="G16" s="27" t="n">
        <v>5</v>
      </c>
      <c r="H16" s="11" t="n">
        <v>1</v>
      </c>
      <c r="I16" s="11" t="n">
        <v>4</v>
      </c>
      <c r="J16" s="11" t="n">
        <v>4</v>
      </c>
      <c r="K16" s="11" t="inlineStr">
        <is>
          <t>#</t>
        </is>
      </c>
    </row>
    <row r="17">
      <c r="A17" s="25" t="inlineStr">
        <is>
          <t>Illinois</t>
        </is>
      </c>
      <c r="B17" s="11" t="n">
        <v>4</v>
      </c>
      <c r="C17" s="11" t="n">
        <v>2</v>
      </c>
      <c r="D17" s="11" t="n">
        <v>2</v>
      </c>
      <c r="E17" s="11" t="n">
        <v>1</v>
      </c>
      <c r="F17" s="11" t="n">
        <v>1</v>
      </c>
      <c r="G17" s="27" t="n">
        <v>3</v>
      </c>
      <c r="H17" s="11" t="n">
        <v>1</v>
      </c>
      <c r="I17" s="11" t="n">
        <v>1</v>
      </c>
      <c r="J17" s="11" t="n">
        <v>1</v>
      </c>
      <c r="K17" s="11" t="inlineStr">
        <is>
          <t>#</t>
        </is>
      </c>
    </row>
    <row r="18">
      <c r="A18" s="25" t="inlineStr">
        <is>
          <t>Indiana</t>
        </is>
      </c>
      <c r="B18" s="11" t="n">
        <v>2</v>
      </c>
      <c r="C18" s="11" t="n">
        <v>1</v>
      </c>
      <c r="D18" s="11" t="n">
        <v>2</v>
      </c>
      <c r="E18" s="11" t="n">
        <v>2</v>
      </c>
      <c r="F18" s="11" t="inlineStr">
        <is>
          <t>#</t>
        </is>
      </c>
      <c r="G18" s="27" t="n">
        <v>2</v>
      </c>
      <c r="H18" s="11" t="inlineStr">
        <is>
          <t>#</t>
        </is>
      </c>
      <c r="I18" s="11" t="n">
        <v>1</v>
      </c>
      <c r="J18" s="11" t="n">
        <v>1</v>
      </c>
      <c r="K18" s="11" t="n">
        <v>1</v>
      </c>
    </row>
    <row r="19">
      <c r="A19" s="25" t="inlineStr">
        <is>
          <t>Iowa</t>
        </is>
      </c>
      <c r="B19" s="11" t="n">
        <v>2</v>
      </c>
      <c r="C19" s="11" t="n">
        <v>1</v>
      </c>
      <c r="D19" s="11" t="n">
        <v>2</v>
      </c>
      <c r="E19" s="11" t="n">
        <v>1</v>
      </c>
      <c r="F19" s="11" t="n">
        <v>1</v>
      </c>
      <c r="G19" s="27" t="n">
        <v>2</v>
      </c>
      <c r="H19" s="11" t="n">
        <v>1</v>
      </c>
      <c r="I19" s="11" t="n">
        <v>1</v>
      </c>
      <c r="J19" s="11" t="n">
        <v>1</v>
      </c>
      <c r="K19" s="11" t="inlineStr">
        <is>
          <t>#</t>
        </is>
      </c>
    </row>
    <row r="20">
      <c r="A20" s="25" t="inlineStr">
        <is>
          <t>Kansas</t>
        </is>
      </c>
      <c r="B20" s="11" t="n">
        <v>3</v>
      </c>
      <c r="C20" s="11" t="n">
        <v>1</v>
      </c>
      <c r="D20" s="11" t="n">
        <v>2</v>
      </c>
      <c r="E20" s="11" t="n">
        <v>1</v>
      </c>
      <c r="F20" s="11" t="n">
        <v>1</v>
      </c>
      <c r="G20" s="27" t="n">
        <v>3</v>
      </c>
      <c r="H20" s="11" t="n">
        <v>1</v>
      </c>
      <c r="I20" s="11" t="n">
        <v>2</v>
      </c>
      <c r="J20" s="11" t="n">
        <v>1</v>
      </c>
      <c r="K20" s="11" t="n">
        <v>1</v>
      </c>
    </row>
    <row r="21">
      <c r="A21" s="25" t="inlineStr">
        <is>
          <t>Kentucky</t>
        </is>
      </c>
      <c r="B21" s="11" t="n">
        <v>1</v>
      </c>
      <c r="C21" s="11" t="inlineStr">
        <is>
          <t>#</t>
        </is>
      </c>
      <c r="D21" s="11" t="n">
        <v>1</v>
      </c>
      <c r="E21" s="11" t="n">
        <v>1</v>
      </c>
      <c r="F21" s="11" t="inlineStr">
        <is>
          <t>#</t>
        </is>
      </c>
      <c r="G21" s="27" t="n">
        <v>1</v>
      </c>
      <c r="H21" s="11" t="inlineStr">
        <is>
          <t>#</t>
        </is>
      </c>
      <c r="I21" s="11" t="n">
        <v>1</v>
      </c>
      <c r="J21" s="11" t="n">
        <v>1</v>
      </c>
      <c r="K21" s="11" t="inlineStr">
        <is>
          <t>#</t>
        </is>
      </c>
    </row>
    <row r="22">
      <c r="A22" s="25" t="inlineStr">
        <is>
          <t>Louisiana</t>
        </is>
      </c>
      <c r="B22" s="11" t="n">
        <v>1</v>
      </c>
      <c r="C22" s="11" t="inlineStr">
        <is>
          <t>#</t>
        </is>
      </c>
      <c r="D22" s="11" t="n">
        <v>1</v>
      </c>
      <c r="E22" s="11" t="inlineStr">
        <is>
          <t>#</t>
        </is>
      </c>
      <c r="F22" s="11" t="inlineStr">
        <is>
          <t>#</t>
        </is>
      </c>
      <c r="G22" s="27" t="n">
        <v>1</v>
      </c>
      <c r="H22" s="11" t="n">
        <v>1</v>
      </c>
      <c r="I22" s="11" t="n">
        <v>1</v>
      </c>
      <c r="J22" s="11" t="inlineStr">
        <is>
          <t>#</t>
        </is>
      </c>
      <c r="K22" s="11" t="inlineStr">
        <is>
          <t>#</t>
        </is>
      </c>
    </row>
    <row r="23">
      <c r="A23" s="25" t="inlineStr">
        <is>
          <t>Maine</t>
        </is>
      </c>
      <c r="B23" s="11" t="n">
        <v>1</v>
      </c>
      <c r="C23" s="11" t="inlineStr">
        <is>
          <t>#</t>
        </is>
      </c>
      <c r="D23" s="11" t="n">
        <v>1</v>
      </c>
      <c r="E23" s="11" t="inlineStr">
        <is>
          <t>#</t>
        </is>
      </c>
      <c r="F23" s="11" t="inlineStr">
        <is>
          <t>#</t>
        </is>
      </c>
      <c r="G23" s="27" t="n">
        <v>1</v>
      </c>
      <c r="H23" s="11" t="inlineStr">
        <is>
          <t>#</t>
        </is>
      </c>
      <c r="I23" s="11" t="n">
        <v>1</v>
      </c>
      <c r="J23" s="11" t="inlineStr">
        <is>
          <t>#</t>
        </is>
      </c>
      <c r="K23" s="11" t="inlineStr">
        <is>
          <t>#</t>
        </is>
      </c>
    </row>
    <row r="24">
      <c r="A24" s="25" t="inlineStr">
        <is>
          <t>Maryland</t>
        </is>
      </c>
      <c r="B24" s="11" t="n">
        <v>3</v>
      </c>
      <c r="C24" s="11" t="n">
        <v>1</v>
      </c>
      <c r="D24" s="11" t="n">
        <v>2</v>
      </c>
      <c r="E24" s="11" t="n">
        <v>2</v>
      </c>
      <c r="F24" s="11" t="inlineStr">
        <is>
          <t>#</t>
        </is>
      </c>
      <c r="G24" s="27" t="n">
        <v>1</v>
      </c>
      <c r="H24" s="11" t="n">
        <v>1</v>
      </c>
      <c r="I24" s="11" t="inlineStr">
        <is>
          <t>#</t>
        </is>
      </c>
      <c r="J24" s="11" t="inlineStr">
        <is>
          <t>#</t>
        </is>
      </c>
      <c r="K24" s="11" t="inlineStr">
        <is>
          <t>#</t>
        </is>
      </c>
    </row>
    <row r="25">
      <c r="A25" s="25" t="inlineStr">
        <is>
          <t>Massachusetts</t>
        </is>
      </c>
      <c r="B25" s="11" t="n">
        <v>4</v>
      </c>
      <c r="C25" s="11" t="n">
        <v>2</v>
      </c>
      <c r="D25" s="11" t="n">
        <v>2</v>
      </c>
      <c r="E25" s="11" t="n">
        <v>1</v>
      </c>
      <c r="F25" s="11" t="n">
        <v>1</v>
      </c>
      <c r="G25" s="27" t="n">
        <v>3</v>
      </c>
      <c r="H25" s="11" t="n">
        <v>1</v>
      </c>
      <c r="I25" s="11" t="n">
        <v>2</v>
      </c>
      <c r="J25" s="11" t="n">
        <v>1</v>
      </c>
      <c r="K25" s="11" t="n">
        <v>1</v>
      </c>
    </row>
    <row r="26">
      <c r="A26" s="25" t="inlineStr">
        <is>
          <t>Michigan</t>
        </is>
      </c>
      <c r="B26" s="11" t="n">
        <v>2</v>
      </c>
      <c r="C26" s="11" t="n">
        <v>1</v>
      </c>
      <c r="D26" s="11" t="n">
        <v>1</v>
      </c>
      <c r="E26" s="11" t="n">
        <v>1</v>
      </c>
      <c r="F26" s="11" t="inlineStr">
        <is>
          <t>#</t>
        </is>
      </c>
      <c r="G26" s="27" t="n">
        <v>2</v>
      </c>
      <c r="H26" s="11" t="n">
        <v>1</v>
      </c>
      <c r="I26" s="11" t="n">
        <v>2</v>
      </c>
      <c r="J26" s="11" t="n">
        <v>2</v>
      </c>
      <c r="K26" s="11" t="inlineStr">
        <is>
          <t>#</t>
        </is>
      </c>
    </row>
    <row r="27">
      <c r="A27" s="25" t="inlineStr">
        <is>
          <t>Minnesota</t>
        </is>
      </c>
      <c r="B27" s="11" t="n">
        <v>5</v>
      </c>
      <c r="C27" s="11" t="n">
        <v>1</v>
      </c>
      <c r="D27" s="11" t="n">
        <v>4</v>
      </c>
      <c r="E27" s="11" t="n">
        <v>3</v>
      </c>
      <c r="F27" s="11" t="n">
        <v>1</v>
      </c>
      <c r="G27" s="27" t="n">
        <v>6</v>
      </c>
      <c r="H27" s="11" t="n">
        <v>1</v>
      </c>
      <c r="I27" s="11" t="n">
        <v>5</v>
      </c>
      <c r="J27" s="11" t="n">
        <v>4</v>
      </c>
      <c r="K27" s="11" t="n">
        <v>1</v>
      </c>
    </row>
    <row r="28">
      <c r="A28" s="25" t="inlineStr">
        <is>
          <t>Mississippi</t>
        </is>
      </c>
      <c r="B28" s="11" t="n">
        <v>1</v>
      </c>
      <c r="C28" s="11" t="inlineStr">
        <is>
          <t>#</t>
        </is>
      </c>
      <c r="D28" s="11" t="n">
        <v>1</v>
      </c>
      <c r="E28" s="11" t="n">
        <v>1</v>
      </c>
      <c r="F28" s="11" t="inlineStr">
        <is>
          <t>#</t>
        </is>
      </c>
      <c r="G28" s="27" t="n">
        <v>1</v>
      </c>
      <c r="H28" s="11" t="inlineStr">
        <is>
          <t>#</t>
        </is>
      </c>
      <c r="I28" s="11" t="inlineStr">
        <is>
          <t>#</t>
        </is>
      </c>
      <c r="J28" s="11" t="inlineStr">
        <is>
          <t>#</t>
        </is>
      </c>
      <c r="K28" s="11" t="inlineStr">
        <is>
          <t>#</t>
        </is>
      </c>
    </row>
    <row r="29">
      <c r="A29" s="25" t="inlineStr">
        <is>
          <t>Missouri</t>
        </is>
      </c>
      <c r="B29" s="11" t="n">
        <v>1</v>
      </c>
      <c r="C29" s="11" t="n">
        <v>1</v>
      </c>
      <c r="D29" s="11" t="inlineStr">
        <is>
          <t>#</t>
        </is>
      </c>
      <c r="E29" s="11" t="inlineStr">
        <is>
          <t>#</t>
        </is>
      </c>
      <c r="F29" s="11" t="inlineStr">
        <is>
          <t>#</t>
        </is>
      </c>
      <c r="G29" s="27" t="n">
        <v>1</v>
      </c>
      <c r="H29" s="11" t="inlineStr">
        <is>
          <t>#</t>
        </is>
      </c>
      <c r="I29" s="11" t="inlineStr">
        <is>
          <t>#</t>
        </is>
      </c>
      <c r="J29" s="11" t="inlineStr">
        <is>
          <t>#</t>
        </is>
      </c>
      <c r="K29" s="11" t="inlineStr">
        <is>
          <t>#</t>
        </is>
      </c>
    </row>
    <row r="30">
      <c r="A30" s="25" t="inlineStr">
        <is>
          <t>Montana</t>
        </is>
      </c>
      <c r="B30" s="11" t="n">
        <v>2</v>
      </c>
      <c r="C30" s="11" t="inlineStr">
        <is>
          <t>#</t>
        </is>
      </c>
      <c r="D30" s="11" t="n">
        <v>2</v>
      </c>
      <c r="E30" s="11" t="n">
        <v>1</v>
      </c>
      <c r="F30" s="11" t="inlineStr">
        <is>
          <t>#</t>
        </is>
      </c>
      <c r="G30" s="27" t="n">
        <v>4</v>
      </c>
      <c r="H30" s="11" t="n">
        <v>1</v>
      </c>
      <c r="I30" s="11" t="n">
        <v>4</v>
      </c>
      <c r="J30" s="11" t="n">
        <v>3</v>
      </c>
      <c r="K30" s="11" t="n">
        <v>1</v>
      </c>
    </row>
    <row r="31">
      <c r="A31" s="25" t="inlineStr">
        <is>
          <t>Nebraska</t>
        </is>
      </c>
      <c r="B31" s="11" t="n">
        <v>3</v>
      </c>
      <c r="C31" s="11" t="n">
        <v>2</v>
      </c>
      <c r="D31" s="11" t="n">
        <v>1</v>
      </c>
      <c r="E31" s="11" t="n">
        <v>1</v>
      </c>
      <c r="F31" s="11" t="inlineStr">
        <is>
          <t>#</t>
        </is>
      </c>
      <c r="G31" s="27" t="n">
        <v>2</v>
      </c>
      <c r="H31" s="11" t="inlineStr">
        <is>
          <t>#</t>
        </is>
      </c>
      <c r="I31" s="11" t="n">
        <v>2</v>
      </c>
      <c r="J31" s="11" t="n">
        <v>1</v>
      </c>
      <c r="K31" s="11" t="n">
        <v>1</v>
      </c>
    </row>
    <row r="32">
      <c r="A32" s="25" t="inlineStr">
        <is>
          <t>Nevada</t>
        </is>
      </c>
      <c r="B32" s="11" t="n">
        <v>7</v>
      </c>
      <c r="C32" s="11" t="n">
        <v>2</v>
      </c>
      <c r="D32" s="11" t="n">
        <v>5</v>
      </c>
      <c r="E32" s="11" t="n">
        <v>4</v>
      </c>
      <c r="F32" s="11" t="n">
        <v>1</v>
      </c>
      <c r="G32" s="27" t="n">
        <v>11</v>
      </c>
      <c r="H32" s="11" t="n">
        <v>2</v>
      </c>
      <c r="I32" s="11" t="n">
        <v>10</v>
      </c>
      <c r="J32" s="11" t="n">
        <v>8</v>
      </c>
      <c r="K32" s="11" t="n">
        <v>2</v>
      </c>
    </row>
    <row r="33">
      <c r="A33" s="25" t="inlineStr">
        <is>
          <t>New Hampshire</t>
        </is>
      </c>
      <c r="B33" s="11" t="n">
        <v>2</v>
      </c>
      <c r="C33" s="11" t="inlineStr">
        <is>
          <t>#</t>
        </is>
      </c>
      <c r="D33" s="11" t="n">
        <v>1</v>
      </c>
      <c r="E33" s="11" t="n">
        <v>1</v>
      </c>
      <c r="F33" s="11" t="n">
        <v>1</v>
      </c>
      <c r="G33" s="27" t="n">
        <v>1</v>
      </c>
      <c r="H33" s="11" t="inlineStr">
        <is>
          <t>#</t>
        </is>
      </c>
      <c r="I33" s="11" t="n">
        <v>1</v>
      </c>
      <c r="J33" s="11" t="n">
        <v>1</v>
      </c>
      <c r="K33" s="11" t="inlineStr">
        <is>
          <t>#</t>
        </is>
      </c>
    </row>
    <row r="34">
      <c r="A34" s="25" t="inlineStr">
        <is>
          <t>New Jersey</t>
        </is>
      </c>
      <c r="B34" s="11" t="n">
        <v>2</v>
      </c>
      <c r="C34" s="11" t="n">
        <v>1</v>
      </c>
      <c r="D34" s="11" t="n">
        <v>2</v>
      </c>
      <c r="E34" s="11" t="inlineStr">
        <is>
          <t>#</t>
        </is>
      </c>
      <c r="F34" s="11" t="n">
        <v>1</v>
      </c>
      <c r="G34" s="27" t="n">
        <v>2</v>
      </c>
      <c r="H34" s="11" t="n">
        <v>1</v>
      </c>
      <c r="I34" s="11" t="n">
        <v>1</v>
      </c>
      <c r="J34" s="11" t="inlineStr">
        <is>
          <t>#</t>
        </is>
      </c>
      <c r="K34" s="11" t="inlineStr">
        <is>
          <t>#</t>
        </is>
      </c>
    </row>
    <row r="35">
      <c r="A35" s="25" t="inlineStr">
        <is>
          <t>New Mexico</t>
        </is>
      </c>
      <c r="B35" s="11" t="n">
        <v>19</v>
      </c>
      <c r="C35" s="11" t="n">
        <v>5</v>
      </c>
      <c r="D35" s="11" t="n">
        <v>14</v>
      </c>
      <c r="E35" s="11" t="n">
        <v>10</v>
      </c>
      <c r="F35" s="11" t="n">
        <v>4</v>
      </c>
      <c r="G35" s="27" t="n">
        <v>16</v>
      </c>
      <c r="H35" s="11" t="n">
        <v>4</v>
      </c>
      <c r="I35" s="11" t="n">
        <v>12</v>
      </c>
      <c r="J35" s="11" t="n">
        <v>8</v>
      </c>
      <c r="K35" s="11" t="n">
        <v>3</v>
      </c>
    </row>
    <row r="36">
      <c r="A36" s="25" t="inlineStr">
        <is>
          <t>New York</t>
        </is>
      </c>
      <c r="B36" s="11" t="n">
        <v>5</v>
      </c>
      <c r="C36" s="11" t="n">
        <v>2</v>
      </c>
      <c r="D36" s="11" t="n">
        <v>3</v>
      </c>
      <c r="E36" s="11" t="n">
        <v>1</v>
      </c>
      <c r="F36" s="11" t="n">
        <v>2</v>
      </c>
      <c r="G36" s="27" t="n">
        <v>5</v>
      </c>
      <c r="H36" s="11" t="n">
        <v>2</v>
      </c>
      <c r="I36" s="11" t="n">
        <v>3</v>
      </c>
      <c r="J36" s="11" t="n">
        <v>1</v>
      </c>
      <c r="K36" s="11" t="n">
        <v>2</v>
      </c>
    </row>
    <row r="37">
      <c r="A37" s="25" t="inlineStr">
        <is>
          <t>North Carolina</t>
        </is>
      </c>
      <c r="B37" s="11" t="n">
        <v>4</v>
      </c>
      <c r="C37" s="11" t="n">
        <v>2</v>
      </c>
      <c r="D37" s="11" t="n">
        <v>2</v>
      </c>
      <c r="E37" s="11" t="n">
        <v>1</v>
      </c>
      <c r="F37" s="11" t="n">
        <v>1</v>
      </c>
      <c r="G37" s="27" t="n">
        <v>4</v>
      </c>
      <c r="H37" s="11" t="n">
        <v>1</v>
      </c>
      <c r="I37" s="11" t="n">
        <v>3</v>
      </c>
      <c r="J37" s="11" t="n">
        <v>1</v>
      </c>
      <c r="K37" s="11" t="n">
        <v>1</v>
      </c>
    </row>
    <row r="38">
      <c r="A38" s="25" t="inlineStr">
        <is>
          <t>North Dakota</t>
        </is>
      </c>
      <c r="B38" s="11" t="n">
        <v>2</v>
      </c>
      <c r="C38" s="11" t="inlineStr">
        <is>
          <t>#</t>
        </is>
      </c>
      <c r="D38" s="11" t="n">
        <v>1</v>
      </c>
      <c r="E38" s="11" t="n">
        <v>1</v>
      </c>
      <c r="F38" s="11" t="inlineStr">
        <is>
          <t>#</t>
        </is>
      </c>
      <c r="G38" s="27" t="n">
        <v>2</v>
      </c>
      <c r="H38" s="11" t="inlineStr">
        <is>
          <t>#</t>
        </is>
      </c>
      <c r="I38" s="11" t="n">
        <v>1</v>
      </c>
      <c r="J38" s="11" t="n">
        <v>1</v>
      </c>
      <c r="K38" s="11" t="inlineStr">
        <is>
          <t>#</t>
        </is>
      </c>
    </row>
    <row r="39">
      <c r="A39" s="25" t="inlineStr">
        <is>
          <t>Ohio</t>
        </is>
      </c>
      <c r="B39" s="11" t="n">
        <v>1</v>
      </c>
      <c r="C39" s="11" t="inlineStr">
        <is>
          <t>#</t>
        </is>
      </c>
      <c r="D39" s="11" t="n">
        <v>1</v>
      </c>
      <c r="E39" s="11" t="inlineStr">
        <is>
          <t>#</t>
        </is>
      </c>
      <c r="F39" s="11" t="inlineStr">
        <is>
          <t>#</t>
        </is>
      </c>
      <c r="G39" s="27" t="n">
        <v>1</v>
      </c>
      <c r="H39" s="11" t="inlineStr">
        <is>
          <t>#</t>
        </is>
      </c>
      <c r="I39" s="11" t="inlineStr">
        <is>
          <t>#</t>
        </is>
      </c>
      <c r="J39" s="11" t="inlineStr">
        <is>
          <t>#</t>
        </is>
      </c>
      <c r="K39" s="11" t="inlineStr">
        <is>
          <t>#</t>
        </is>
      </c>
    </row>
    <row r="40">
      <c r="A40" s="25" t="inlineStr">
        <is>
          <t>Oklahoma</t>
        </is>
      </c>
      <c r="B40" s="11" t="n">
        <v>5</v>
      </c>
      <c r="C40" s="11" t="n">
        <v>1</v>
      </c>
      <c r="D40" s="11" t="n">
        <v>4</v>
      </c>
      <c r="E40" s="11" t="n">
        <v>3</v>
      </c>
      <c r="F40" s="11" t="n">
        <v>1</v>
      </c>
      <c r="G40" s="27" t="n">
        <v>4</v>
      </c>
      <c r="H40" s="11" t="n">
        <v>1</v>
      </c>
      <c r="I40" s="11" t="n">
        <v>3</v>
      </c>
      <c r="J40" s="11" t="n">
        <v>2</v>
      </c>
      <c r="K40" s="11" t="n">
        <v>1</v>
      </c>
    </row>
    <row r="41">
      <c r="A41" s="25" t="inlineStr">
        <is>
          <t>Oregon</t>
        </is>
      </c>
      <c r="B41" s="11" t="n">
        <v>7</v>
      </c>
      <c r="C41" s="11" t="n">
        <v>3</v>
      </c>
      <c r="D41" s="11" t="n">
        <v>5</v>
      </c>
      <c r="E41" s="11" t="n">
        <v>4</v>
      </c>
      <c r="F41" s="11" t="n">
        <v>1</v>
      </c>
      <c r="G41" s="27" t="n">
        <v>8</v>
      </c>
      <c r="H41" s="11" t="n">
        <v>2</v>
      </c>
      <c r="I41" s="11" t="n">
        <v>6</v>
      </c>
      <c r="J41" s="11" t="n">
        <v>5</v>
      </c>
      <c r="K41" s="11" t="n">
        <v>2</v>
      </c>
    </row>
    <row r="42">
      <c r="A42" s="25" t="inlineStr">
        <is>
          <t>Pennsylvania</t>
        </is>
      </c>
      <c r="B42" s="11" t="n">
        <v>2</v>
      </c>
      <c r="C42" s="11" t="inlineStr">
        <is>
          <t>#</t>
        </is>
      </c>
      <c r="D42" s="11" t="n">
        <v>2</v>
      </c>
      <c r="E42" s="11" t="n">
        <v>1</v>
      </c>
      <c r="F42" s="11" t="n">
        <v>1</v>
      </c>
      <c r="G42" s="27" t="n">
        <v>1</v>
      </c>
      <c r="H42" s="11" t="inlineStr">
        <is>
          <t>#</t>
        </is>
      </c>
      <c r="I42" s="11" t="n">
        <v>1</v>
      </c>
      <c r="J42" s="11" t="inlineStr">
        <is>
          <t>#</t>
        </is>
      </c>
      <c r="K42" s="11" t="n">
        <v>1</v>
      </c>
    </row>
    <row r="43">
      <c r="A43" s="25" t="inlineStr">
        <is>
          <t>Rhode Island</t>
        </is>
      </c>
      <c r="B43" s="11" t="n">
        <v>6</v>
      </c>
      <c r="C43" s="11" t="n">
        <v>2</v>
      </c>
      <c r="D43" s="11" t="n">
        <v>4</v>
      </c>
      <c r="E43" s="11" t="n">
        <v>2</v>
      </c>
      <c r="F43" s="11" t="n">
        <v>1</v>
      </c>
      <c r="G43" s="27" t="n">
        <v>4</v>
      </c>
      <c r="H43" s="11" t="n">
        <v>1</v>
      </c>
      <c r="I43" s="11" t="n">
        <v>3</v>
      </c>
      <c r="J43" s="11" t="n">
        <v>1</v>
      </c>
      <c r="K43" s="11" t="n">
        <v>2</v>
      </c>
    </row>
    <row r="44">
      <c r="A44" s="25" t="inlineStr">
        <is>
          <t>South Carolina</t>
        </is>
      </c>
      <c r="B44" s="11" t="n">
        <v>1</v>
      </c>
      <c r="C44" s="11" t="inlineStr">
        <is>
          <t>#</t>
        </is>
      </c>
      <c r="D44" s="11" t="inlineStr">
        <is>
          <t>#</t>
        </is>
      </c>
      <c r="E44" s="11" t="inlineStr">
        <is>
          <t>#</t>
        </is>
      </c>
      <c r="F44" s="11" t="inlineStr">
        <is>
          <t>#</t>
        </is>
      </c>
      <c r="G44" s="27" t="n">
        <v>1</v>
      </c>
      <c r="H44" s="11" t="n">
        <v>1</v>
      </c>
      <c r="I44" s="11" t="n">
        <v>1</v>
      </c>
      <c r="J44" s="11" t="inlineStr">
        <is>
          <t>#</t>
        </is>
      </c>
      <c r="K44" s="11" t="inlineStr">
        <is>
          <t>#</t>
        </is>
      </c>
    </row>
    <row r="45">
      <c r="A45" s="25" t="inlineStr">
        <is>
          <t>South Dakota</t>
        </is>
      </c>
      <c r="B45" s="11" t="n">
        <v>3</v>
      </c>
      <c r="C45" s="11" t="inlineStr">
        <is>
          <t>#</t>
        </is>
      </c>
      <c r="D45" s="11" t="n">
        <v>2</v>
      </c>
      <c r="E45" s="11" t="n">
        <v>2</v>
      </c>
      <c r="F45" s="11" t="n">
        <v>1</v>
      </c>
      <c r="G45" s="27" t="n">
        <v>2</v>
      </c>
      <c r="H45" s="11" t="inlineStr">
        <is>
          <t>#</t>
        </is>
      </c>
      <c r="I45" s="11" t="n">
        <v>2</v>
      </c>
      <c r="J45" s="11" t="n">
        <v>1</v>
      </c>
      <c r="K45" s="11" t="inlineStr">
        <is>
          <t>#</t>
        </is>
      </c>
    </row>
    <row r="46">
      <c r="A46" s="25" t="inlineStr">
        <is>
          <t>Tennessee</t>
        </is>
      </c>
      <c r="B46" s="11" t="n">
        <v>2</v>
      </c>
      <c r="C46" s="11" t="inlineStr">
        <is>
          <t>#</t>
        </is>
      </c>
      <c r="D46" s="11" t="n">
        <v>2</v>
      </c>
      <c r="E46" s="11" t="n">
        <v>2</v>
      </c>
      <c r="F46" s="11" t="inlineStr">
        <is>
          <t>#</t>
        </is>
      </c>
      <c r="G46" s="27" t="n">
        <v>2</v>
      </c>
      <c r="H46" s="11" t="n">
        <v>1</v>
      </c>
      <c r="I46" s="11" t="n">
        <v>1</v>
      </c>
      <c r="J46" s="11" t="n">
        <v>1</v>
      </c>
      <c r="K46" s="11" t="inlineStr">
        <is>
          <t>#</t>
        </is>
      </c>
    </row>
    <row r="47">
      <c r="A47" s="25" t="inlineStr">
        <is>
          <t>Texas</t>
        </is>
      </c>
      <c r="B47" s="11" t="n">
        <v>8</v>
      </c>
      <c r="C47" s="11" t="n">
        <v>3</v>
      </c>
      <c r="D47" s="11" t="n">
        <v>5</v>
      </c>
      <c r="E47" s="11" t="n">
        <v>5</v>
      </c>
      <c r="F47" s="11" t="inlineStr">
        <is>
          <t>#</t>
        </is>
      </c>
      <c r="G47" s="27" t="n">
        <v>8</v>
      </c>
      <c r="H47" s="11" t="n">
        <v>2</v>
      </c>
      <c r="I47" s="11" t="n">
        <v>6</v>
      </c>
      <c r="J47" s="11" t="n">
        <v>5</v>
      </c>
      <c r="K47" s="11" t="n">
        <v>1</v>
      </c>
    </row>
    <row r="48">
      <c r="A48" s="25" t="inlineStr">
        <is>
          <t>Utah</t>
        </is>
      </c>
      <c r="B48" s="11" t="n">
        <v>7</v>
      </c>
      <c r="C48" s="11" t="n">
        <v>1</v>
      </c>
      <c r="D48" s="11" t="n">
        <v>6</v>
      </c>
      <c r="E48" s="11" t="n">
        <v>4</v>
      </c>
      <c r="F48" s="11" t="n">
        <v>2</v>
      </c>
      <c r="G48" s="27" t="n">
        <v>8</v>
      </c>
      <c r="H48" s="11" t="n">
        <v>2</v>
      </c>
      <c r="I48" s="11" t="n">
        <v>6</v>
      </c>
      <c r="J48" s="11" t="n">
        <v>4</v>
      </c>
      <c r="K48" s="11" t="n">
        <v>1</v>
      </c>
    </row>
    <row r="49">
      <c r="A49" s="25" t="inlineStr">
        <is>
          <t>Vermont</t>
        </is>
      </c>
      <c r="B49" s="11" t="n">
        <v>1</v>
      </c>
      <c r="C49" s="11" t="inlineStr">
        <is>
          <t>#</t>
        </is>
      </c>
      <c r="D49" s="11" t="n">
        <v>1</v>
      </c>
      <c r="E49" s="11" t="n">
        <v>1</v>
      </c>
      <c r="F49" s="11" t="inlineStr">
        <is>
          <t>#</t>
        </is>
      </c>
      <c r="G49" s="27" t="n">
        <v>1</v>
      </c>
      <c r="H49" s="11" t="inlineStr">
        <is>
          <t>#</t>
        </is>
      </c>
      <c r="I49" s="11" t="n">
        <v>1</v>
      </c>
      <c r="J49" s="11" t="n">
        <v>1</v>
      </c>
      <c r="K49" s="11" t="inlineStr">
        <is>
          <t>#</t>
        </is>
      </c>
    </row>
    <row r="50">
      <c r="A50" s="25" t="inlineStr">
        <is>
          <t>Virginia</t>
        </is>
      </c>
      <c r="B50" s="11" t="n">
        <v>3</v>
      </c>
      <c r="C50" s="11" t="n">
        <v>2</v>
      </c>
      <c r="D50" s="11" t="n">
        <v>2</v>
      </c>
      <c r="E50" s="11" t="n">
        <v>1</v>
      </c>
      <c r="F50" s="11" t="n">
        <v>1</v>
      </c>
      <c r="G50" s="27" t="n">
        <v>4</v>
      </c>
      <c r="H50" s="11" t="n">
        <v>1</v>
      </c>
      <c r="I50" s="11" t="n">
        <v>2</v>
      </c>
      <c r="J50" s="11" t="n">
        <v>2</v>
      </c>
      <c r="K50" s="11" t="inlineStr">
        <is>
          <t>#</t>
        </is>
      </c>
    </row>
    <row r="51">
      <c r="A51" s="25" t="inlineStr">
        <is>
          <t>Washington</t>
        </is>
      </c>
      <c r="B51" s="11" t="n">
        <v>5</v>
      </c>
      <c r="C51" s="11" t="n">
        <v>1</v>
      </c>
      <c r="D51" s="11" t="n">
        <v>3</v>
      </c>
      <c r="E51" s="11" t="n">
        <v>3</v>
      </c>
      <c r="F51" s="11" t="inlineStr">
        <is>
          <t>#</t>
        </is>
      </c>
      <c r="G51" s="27" t="n">
        <v>6</v>
      </c>
      <c r="H51" s="11" t="n">
        <v>1</v>
      </c>
      <c r="I51" s="11" t="n">
        <v>4</v>
      </c>
      <c r="J51" s="11" t="n">
        <v>3</v>
      </c>
      <c r="K51" s="11" t="n">
        <v>1</v>
      </c>
    </row>
    <row r="52">
      <c r="A52" s="25" t="inlineStr">
        <is>
          <t>West Virginia</t>
        </is>
      </c>
      <c r="B52" s="11" t="n">
        <v>1</v>
      </c>
      <c r="C52" s="11" t="inlineStr">
        <is>
          <t>#</t>
        </is>
      </c>
      <c r="D52" s="11" t="inlineStr">
        <is>
          <t>#</t>
        </is>
      </c>
      <c r="E52" s="11" t="inlineStr">
        <is>
          <t>#</t>
        </is>
      </c>
      <c r="F52" s="11" t="inlineStr">
        <is>
          <t>#</t>
        </is>
      </c>
      <c r="G52" s="27" t="n">
        <v>1</v>
      </c>
      <c r="H52" s="11" t="inlineStr">
        <is>
          <t>#</t>
        </is>
      </c>
      <c r="I52" s="11" t="n">
        <v>1</v>
      </c>
      <c r="J52" s="11" t="n">
        <v>1</v>
      </c>
      <c r="K52" s="11" t="inlineStr">
        <is>
          <t>#</t>
        </is>
      </c>
    </row>
    <row r="53">
      <c r="A53" s="25" t="inlineStr">
        <is>
          <t>Wisconsin</t>
        </is>
      </c>
      <c r="B53" s="11" t="n">
        <v>3</v>
      </c>
      <c r="C53" s="11" t="n">
        <v>1</v>
      </c>
      <c r="D53" s="11" t="n">
        <v>2</v>
      </c>
      <c r="E53" s="11" t="n">
        <v>1</v>
      </c>
      <c r="F53" s="11" t="n">
        <v>1</v>
      </c>
      <c r="G53" s="27" t="n">
        <v>4</v>
      </c>
      <c r="H53" s="11" t="n">
        <v>2</v>
      </c>
      <c r="I53" s="11" t="n">
        <v>2</v>
      </c>
      <c r="J53" s="11" t="n">
        <v>1</v>
      </c>
      <c r="K53" s="11" t="n">
        <v>1</v>
      </c>
    </row>
    <row r="54">
      <c r="A54" s="25" t="inlineStr">
        <is>
          <t>Wyoming</t>
        </is>
      </c>
      <c r="B54" s="11" t="n">
        <v>3</v>
      </c>
      <c r="C54" s="11" t="inlineStr">
        <is>
          <t>#</t>
        </is>
      </c>
      <c r="D54" s="11" t="n">
        <v>3</v>
      </c>
      <c r="E54" s="11" t="n">
        <v>2</v>
      </c>
      <c r="F54" s="11" t="inlineStr">
        <is>
          <t>#</t>
        </is>
      </c>
      <c r="G54" s="27" t="n">
        <v>4</v>
      </c>
      <c r="H54" s="11" t="inlineStr">
        <is>
          <t>#</t>
        </is>
      </c>
      <c r="I54" s="11" t="n">
        <v>3</v>
      </c>
      <c r="J54" s="11" t="n">
        <v>3</v>
      </c>
      <c r="K54" s="11" t="inlineStr">
        <is>
          <t>#</t>
        </is>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5</v>
      </c>
      <c r="C56" s="11" t="n">
        <v>2</v>
      </c>
      <c r="D56" s="11" t="n">
        <v>3</v>
      </c>
      <c r="E56" s="11" t="n">
        <v>2</v>
      </c>
      <c r="F56" s="11" t="n">
        <v>1</v>
      </c>
      <c r="G56" s="27" t="n">
        <v>3</v>
      </c>
      <c r="H56" s="11" t="n">
        <v>2</v>
      </c>
      <c r="I56" s="11" t="n">
        <v>2</v>
      </c>
      <c r="J56" s="11" t="n">
        <v>1</v>
      </c>
      <c r="K56" s="11" t="n">
        <v>1</v>
      </c>
    </row>
    <row r="57">
      <c r="A57" s="28" t="inlineStr">
        <is>
          <t>DoDEA¹</t>
        </is>
      </c>
      <c r="B57" s="15" t="n">
        <v>4</v>
      </c>
      <c r="C57" s="15" t="n">
        <v>1</v>
      </c>
      <c r="D57" s="15" t="n">
        <v>4</v>
      </c>
      <c r="E57" s="15" t="n">
        <v>2</v>
      </c>
      <c r="F57" s="15" t="n">
        <v>1</v>
      </c>
      <c r="G57" s="32" t="n">
        <v>4</v>
      </c>
      <c r="H57" s="15" t="n">
        <v>1</v>
      </c>
      <c r="I57" s="15" t="n">
        <v>3</v>
      </c>
      <c r="J57" s="15" t="n">
        <v>2</v>
      </c>
      <c r="K57" s="15" t="n">
        <v>1</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6.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1998–2022—Continued</t>
        </is>
      </c>
    </row>
    <row r="2">
      <c r="A2" s="17" t="inlineStr">
        <is>
          <t>State/jurisdiction</t>
        </is>
      </c>
      <c r="B2" s="18" t="n">
        <v>2007</v>
      </c>
      <c r="C2" s="19" t="n"/>
      <c r="D2" s="19" t="n"/>
      <c r="E2" s="19" t="n"/>
      <c r="F2" s="19" t="n"/>
      <c r="G2" s="18" t="n">
        <v>2009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7</v>
      </c>
      <c r="C4" s="11" t="n">
        <v>2</v>
      </c>
      <c r="D4" s="11" t="n">
        <v>5</v>
      </c>
      <c r="E4" s="11" t="n">
        <v>4</v>
      </c>
      <c r="F4" s="11" t="n">
        <v>1</v>
      </c>
      <c r="G4" s="27" t="n">
        <v>6</v>
      </c>
      <c r="H4" s="11" t="n">
        <v>1</v>
      </c>
      <c r="I4" s="11" t="n">
        <v>5</v>
      </c>
      <c r="J4" s="11" t="n">
        <v>3</v>
      </c>
      <c r="K4" s="11" t="n">
        <v>1</v>
      </c>
    </row>
    <row r="5">
      <c r="A5" s="25" t="inlineStr">
        <is>
          <t>Alabama</t>
        </is>
      </c>
      <c r="B5" s="11" t="n">
        <v>2</v>
      </c>
      <c r="C5" s="11" t="inlineStr">
        <is>
          <t>#</t>
        </is>
      </c>
      <c r="D5" s="11" t="n">
        <v>1</v>
      </c>
      <c r="E5" s="11" t="n">
        <v>1</v>
      </c>
      <c r="F5" s="11" t="inlineStr">
        <is>
          <t>#</t>
        </is>
      </c>
      <c r="G5" s="27" t="n">
        <v>1</v>
      </c>
      <c r="H5" s="11" t="inlineStr">
        <is>
          <t>#</t>
        </is>
      </c>
      <c r="I5" s="11" t="n">
        <v>1</v>
      </c>
      <c r="J5" s="11" t="n">
        <v>1</v>
      </c>
      <c r="K5" s="11" t="inlineStr">
        <is>
          <t>#</t>
        </is>
      </c>
    </row>
    <row r="6">
      <c r="A6" s="25" t="inlineStr">
        <is>
          <t>Alaska</t>
        </is>
      </c>
      <c r="B6" s="11" t="n">
        <v>17</v>
      </c>
      <c r="C6" s="11" t="n">
        <v>1</v>
      </c>
      <c r="D6" s="11" t="n">
        <v>16</v>
      </c>
      <c r="E6" s="11" t="n">
        <v>10</v>
      </c>
      <c r="F6" s="11" t="n">
        <v>6</v>
      </c>
      <c r="G6" s="27" t="n">
        <v>11</v>
      </c>
      <c r="H6" s="11" t="n">
        <v>1</v>
      </c>
      <c r="I6" s="11" t="n">
        <v>9</v>
      </c>
      <c r="J6" s="11" t="n">
        <v>4</v>
      </c>
      <c r="K6" s="11" t="n">
        <v>5</v>
      </c>
    </row>
    <row r="7">
      <c r="A7" s="25" t="inlineStr">
        <is>
          <t>Arizona</t>
        </is>
      </c>
      <c r="B7" s="11" t="n">
        <v>11</v>
      </c>
      <c r="C7" s="11" t="n">
        <v>3</v>
      </c>
      <c r="D7" s="11" t="n">
        <v>8</v>
      </c>
      <c r="E7" s="11" t="n">
        <v>7</v>
      </c>
      <c r="F7" s="11" t="n">
        <v>1</v>
      </c>
      <c r="G7" s="27" t="n">
        <v>6</v>
      </c>
      <c r="H7" s="11" t="n">
        <v>1</v>
      </c>
      <c r="I7" s="11" t="n">
        <v>5</v>
      </c>
      <c r="J7" s="11" t="n">
        <v>3</v>
      </c>
      <c r="K7" s="11" t="n">
        <v>3</v>
      </c>
    </row>
    <row r="8">
      <c r="A8" s="25" t="inlineStr">
        <is>
          <t>Arkansas</t>
        </is>
      </c>
      <c r="B8" s="11" t="n">
        <v>4</v>
      </c>
      <c r="C8" s="11" t="n">
        <v>1</v>
      </c>
      <c r="D8" s="11" t="n">
        <v>3</v>
      </c>
      <c r="E8" s="11" t="n">
        <v>1</v>
      </c>
      <c r="F8" s="11" t="n">
        <v>1</v>
      </c>
      <c r="G8" s="27" t="n">
        <v>4</v>
      </c>
      <c r="H8" s="11" t="inlineStr">
        <is>
          <t>#</t>
        </is>
      </c>
      <c r="I8" s="11" t="n">
        <v>3</v>
      </c>
      <c r="J8" s="11" t="n">
        <v>1</v>
      </c>
      <c r="K8" s="11" t="n">
        <v>3</v>
      </c>
    </row>
    <row r="9">
      <c r="A9" s="25" t="inlineStr">
        <is>
          <t>California</t>
        </is>
      </c>
      <c r="B9" s="11" t="n">
        <v>22</v>
      </c>
      <c r="C9" s="11" t="n">
        <v>2</v>
      </c>
      <c r="D9" s="11" t="n">
        <v>20</v>
      </c>
      <c r="E9" s="11" t="n">
        <v>19</v>
      </c>
      <c r="F9" s="11" t="n">
        <v>1</v>
      </c>
      <c r="G9" s="27" t="n">
        <v>20</v>
      </c>
      <c r="H9" s="11" t="n">
        <v>1</v>
      </c>
      <c r="I9" s="11" t="n">
        <v>19</v>
      </c>
      <c r="J9" s="11" t="n">
        <v>16</v>
      </c>
      <c r="K9" s="11" t="n">
        <v>3</v>
      </c>
    </row>
    <row r="10">
      <c r="A10" s="25" t="inlineStr">
        <is>
          <t>Colorado</t>
        </is>
      </c>
      <c r="B10" s="11" t="n">
        <v>7</v>
      </c>
      <c r="C10" s="11" t="n">
        <v>1</v>
      </c>
      <c r="D10" s="11" t="n">
        <v>5</v>
      </c>
      <c r="E10" s="11" t="n">
        <v>3</v>
      </c>
      <c r="F10" s="11" t="n">
        <v>2</v>
      </c>
      <c r="G10" s="27" t="n">
        <v>7</v>
      </c>
      <c r="H10" s="11" t="n">
        <v>1</v>
      </c>
      <c r="I10" s="11" t="n">
        <v>6</v>
      </c>
      <c r="J10" s="11" t="n">
        <v>4</v>
      </c>
      <c r="K10" s="11" t="n">
        <v>3</v>
      </c>
    </row>
    <row r="11">
      <c r="A11" s="25" t="inlineStr">
        <is>
          <t>Connecticut</t>
        </is>
      </c>
      <c r="B11" s="11" t="n">
        <v>4</v>
      </c>
      <c r="C11" s="11" t="n">
        <v>1</v>
      </c>
      <c r="D11" s="11" t="n">
        <v>3</v>
      </c>
      <c r="E11" s="11" t="n">
        <v>1</v>
      </c>
      <c r="F11" s="11" t="n">
        <v>2</v>
      </c>
      <c r="G11" s="27" t="n">
        <v>4</v>
      </c>
      <c r="H11" s="11" t="n">
        <v>2</v>
      </c>
      <c r="I11" s="11" t="n">
        <v>2</v>
      </c>
      <c r="J11" s="11" t="n">
        <v>1</v>
      </c>
      <c r="K11" s="11" t="n">
        <v>1</v>
      </c>
    </row>
    <row r="12">
      <c r="A12" s="25" t="inlineStr">
        <is>
          <t>Delaware</t>
        </is>
      </c>
      <c r="B12" s="11" t="n">
        <v>3</v>
      </c>
      <c r="C12" s="11" t="n">
        <v>2</v>
      </c>
      <c r="D12" s="11" t="n">
        <v>1</v>
      </c>
      <c r="E12" s="11" t="n">
        <v>1</v>
      </c>
      <c r="F12" s="11" t="n">
        <v>1</v>
      </c>
      <c r="G12" s="27" t="n">
        <v>2</v>
      </c>
      <c r="H12" s="11" t="n">
        <v>1</v>
      </c>
      <c r="I12" s="11" t="n">
        <v>1</v>
      </c>
      <c r="J12" s="11" t="inlineStr">
        <is>
          <t>#</t>
        </is>
      </c>
      <c r="K12" s="11" t="n">
        <v>1</v>
      </c>
    </row>
    <row r="13">
      <c r="A13" s="25" t="inlineStr">
        <is>
          <t>Florida</t>
        </is>
      </c>
      <c r="B13" s="11" t="n">
        <v>6</v>
      </c>
      <c r="C13" s="11" t="n">
        <v>3</v>
      </c>
      <c r="D13" s="11" t="n">
        <v>3</v>
      </c>
      <c r="E13" s="11" t="n">
        <v>1</v>
      </c>
      <c r="F13" s="11" t="n">
        <v>2</v>
      </c>
      <c r="G13" s="27" t="n">
        <v>5</v>
      </c>
      <c r="H13" s="11" t="n">
        <v>2</v>
      </c>
      <c r="I13" s="11" t="n">
        <v>3</v>
      </c>
      <c r="J13" s="11" t="inlineStr">
        <is>
          <t>#</t>
        </is>
      </c>
      <c r="K13" s="11" t="n">
        <v>3</v>
      </c>
    </row>
    <row r="14">
      <c r="A14" s="25" t="inlineStr">
        <is>
          <t>Georgia</t>
        </is>
      </c>
      <c r="B14" s="11" t="n">
        <v>2</v>
      </c>
      <c r="C14" s="11" t="n">
        <v>1</v>
      </c>
      <c r="D14" s="11" t="n">
        <v>1</v>
      </c>
      <c r="E14" s="11" t="n">
        <v>1</v>
      </c>
      <c r="F14" s="11" t="inlineStr">
        <is>
          <t>#</t>
        </is>
      </c>
      <c r="G14" s="27" t="n">
        <v>2</v>
      </c>
      <c r="H14" s="11" t="n">
        <v>1</v>
      </c>
      <c r="I14" s="11" t="n">
        <v>1</v>
      </c>
      <c r="J14" s="11" t="n">
        <v>1</v>
      </c>
      <c r="K14" s="11" t="n">
        <v>1</v>
      </c>
    </row>
    <row r="15">
      <c r="A15" s="25" t="inlineStr">
        <is>
          <t>Hawaii</t>
        </is>
      </c>
      <c r="B15" s="11" t="n">
        <v>6</v>
      </c>
      <c r="C15" s="11" t="n">
        <v>1</v>
      </c>
      <c r="D15" s="11" t="n">
        <v>5</v>
      </c>
      <c r="E15" s="11" t="n">
        <v>3</v>
      </c>
      <c r="F15" s="11" t="n">
        <v>2</v>
      </c>
      <c r="G15" s="27" t="n">
        <v>6</v>
      </c>
      <c r="H15" s="11" t="n">
        <v>1</v>
      </c>
      <c r="I15" s="11" t="n">
        <v>5</v>
      </c>
      <c r="J15" s="11" t="n">
        <v>3</v>
      </c>
      <c r="K15" s="11" t="n">
        <v>2</v>
      </c>
    </row>
    <row r="16">
      <c r="A16" s="25" t="inlineStr">
        <is>
          <t>Idaho</t>
        </is>
      </c>
      <c r="B16" s="11" t="n">
        <v>6</v>
      </c>
      <c r="C16" s="11" t="n">
        <v>1</v>
      </c>
      <c r="D16" s="11" t="n">
        <v>5</v>
      </c>
      <c r="E16" s="11" t="n">
        <v>4</v>
      </c>
      <c r="F16" s="11" t="n">
        <v>1</v>
      </c>
      <c r="G16" s="27" t="n">
        <v>4</v>
      </c>
      <c r="H16" s="11" t="inlineStr">
        <is>
          <t>#</t>
        </is>
      </c>
      <c r="I16" s="11" t="n">
        <v>4</v>
      </c>
      <c r="J16" s="11" t="n">
        <v>2</v>
      </c>
      <c r="K16" s="11" t="n">
        <v>1</v>
      </c>
    </row>
    <row r="17">
      <c r="A17" s="25" t="inlineStr">
        <is>
          <t>Illinois</t>
        </is>
      </c>
      <c r="B17" s="11" t="n">
        <v>4</v>
      </c>
      <c r="C17" s="11" t="n">
        <v>1</v>
      </c>
      <c r="D17" s="11" t="n">
        <v>2</v>
      </c>
      <c r="E17" s="11" t="n">
        <v>2</v>
      </c>
      <c r="F17" s="11" t="inlineStr">
        <is>
          <t>#</t>
        </is>
      </c>
      <c r="G17" s="27" t="n">
        <v>3</v>
      </c>
      <c r="H17" s="11" t="n">
        <v>1</v>
      </c>
      <c r="I17" s="11" t="n">
        <v>2</v>
      </c>
      <c r="J17" s="11" t="n">
        <v>1</v>
      </c>
      <c r="K17" s="11" t="n">
        <v>2</v>
      </c>
    </row>
    <row r="18">
      <c r="A18" s="25" t="inlineStr">
        <is>
          <t>Indiana</t>
        </is>
      </c>
      <c r="B18" s="11" t="n">
        <v>3</v>
      </c>
      <c r="C18" s="11" t="n">
        <v>1</v>
      </c>
      <c r="D18" s="11" t="n">
        <v>2</v>
      </c>
      <c r="E18" s="11" t="n">
        <v>1</v>
      </c>
      <c r="F18" s="11" t="n">
        <v>1</v>
      </c>
      <c r="G18" s="27" t="n">
        <v>3</v>
      </c>
      <c r="H18" s="11" t="n">
        <v>1</v>
      </c>
      <c r="I18" s="11" t="n">
        <v>2</v>
      </c>
      <c r="J18" s="11" t="n">
        <v>2</v>
      </c>
      <c r="K18" s="11" t="n">
        <v>1</v>
      </c>
    </row>
    <row r="19">
      <c r="A19" s="25" t="inlineStr">
        <is>
          <t>Iowa</t>
        </is>
      </c>
      <c r="B19" s="11" t="n">
        <v>3</v>
      </c>
      <c r="C19" s="11" t="n">
        <v>1</v>
      </c>
      <c r="D19" s="11" t="n">
        <v>2</v>
      </c>
      <c r="E19" s="11" t="n">
        <v>1</v>
      </c>
      <c r="F19" s="11" t="n">
        <v>1</v>
      </c>
      <c r="G19" s="27" t="n">
        <v>2</v>
      </c>
      <c r="H19" s="11" t="inlineStr">
        <is>
          <t>#</t>
        </is>
      </c>
      <c r="I19" s="11" t="n">
        <v>2</v>
      </c>
      <c r="J19" s="11" t="n">
        <v>1</v>
      </c>
      <c r="K19" s="11" t="n">
        <v>1</v>
      </c>
    </row>
    <row r="20">
      <c r="A20" s="25" t="inlineStr">
        <is>
          <t>Kansas</t>
        </is>
      </c>
      <c r="B20" s="11" t="n">
        <v>4</v>
      </c>
      <c r="C20" s="11" t="n">
        <v>1</v>
      </c>
      <c r="D20" s="11" t="n">
        <v>3</v>
      </c>
      <c r="E20" s="11" t="n">
        <v>2</v>
      </c>
      <c r="F20" s="11" t="n">
        <v>1</v>
      </c>
      <c r="G20" s="27" t="n">
        <v>6</v>
      </c>
      <c r="H20" s="11" t="n">
        <v>1</v>
      </c>
      <c r="I20" s="11" t="n">
        <v>5</v>
      </c>
      <c r="J20" s="11" t="n">
        <v>4</v>
      </c>
      <c r="K20" s="11" t="n">
        <v>1</v>
      </c>
    </row>
    <row r="21">
      <c r="A21" s="25" t="inlineStr">
        <is>
          <t>Kentucky</t>
        </is>
      </c>
      <c r="B21" s="11" t="n">
        <v>1</v>
      </c>
      <c r="C21" s="11" t="inlineStr">
        <is>
          <t>#</t>
        </is>
      </c>
      <c r="D21" s="11" t="n">
        <v>1</v>
      </c>
      <c r="E21" s="11" t="n">
        <v>1</v>
      </c>
      <c r="F21" s="11" t="inlineStr">
        <is>
          <t>#</t>
        </is>
      </c>
      <c r="G21" s="27" t="n">
        <v>1</v>
      </c>
      <c r="H21" s="11" t="n">
        <v>1</v>
      </c>
      <c r="I21" s="11" t="inlineStr">
        <is>
          <t>#</t>
        </is>
      </c>
      <c r="J21" s="11" t="inlineStr">
        <is>
          <t>#</t>
        </is>
      </c>
      <c r="K21" s="11" t="inlineStr">
        <is>
          <t>#</t>
        </is>
      </c>
    </row>
    <row r="22">
      <c r="A22" s="25" t="inlineStr">
        <is>
          <t>Louisiana</t>
        </is>
      </c>
      <c r="B22" s="11" t="n">
        <v>1</v>
      </c>
      <c r="C22" s="11" t="inlineStr">
        <is>
          <t>#</t>
        </is>
      </c>
      <c r="D22" s="11" t="n">
        <v>1</v>
      </c>
      <c r="E22" s="11" t="inlineStr">
        <is>
          <t>#</t>
        </is>
      </c>
      <c r="F22" s="11" t="inlineStr">
        <is>
          <t>#</t>
        </is>
      </c>
      <c r="G22" s="27" t="n">
        <v>1</v>
      </c>
      <c r="H22" s="11" t="inlineStr">
        <is>
          <t>#</t>
        </is>
      </c>
      <c r="I22" s="11" t="n">
        <v>1</v>
      </c>
      <c r="J22" s="11" t="inlineStr">
        <is>
          <t>#</t>
        </is>
      </c>
      <c r="K22" s="11" t="inlineStr">
        <is>
          <t>#</t>
        </is>
      </c>
    </row>
    <row r="23">
      <c r="A23" s="25" t="inlineStr">
        <is>
          <t>Maine</t>
        </is>
      </c>
      <c r="B23" s="11" t="n">
        <v>2</v>
      </c>
      <c r="C23" s="11" t="n">
        <v>1</v>
      </c>
      <c r="D23" s="11" t="n">
        <v>1</v>
      </c>
      <c r="E23" s="11" t="n">
        <v>1</v>
      </c>
      <c r="F23" s="11" t="inlineStr">
        <is>
          <t>#</t>
        </is>
      </c>
      <c r="G23" s="27" t="n">
        <v>2</v>
      </c>
      <c r="H23" s="11" t="inlineStr">
        <is>
          <t>#</t>
        </is>
      </c>
      <c r="I23" s="11" t="n">
        <v>1</v>
      </c>
      <c r="J23" s="11" t="n">
        <v>1</v>
      </c>
      <c r="K23" s="11" t="n">
        <v>1</v>
      </c>
    </row>
    <row r="24">
      <c r="A24" s="25" t="inlineStr">
        <is>
          <t>Maryland</t>
        </is>
      </c>
      <c r="B24" s="11" t="n">
        <v>2</v>
      </c>
      <c r="C24" s="11" t="n">
        <v>2</v>
      </c>
      <c r="D24" s="11" t="n">
        <v>1</v>
      </c>
      <c r="E24" s="11" t="inlineStr">
        <is>
          <t>#</t>
        </is>
      </c>
      <c r="F24" s="11" t="n">
        <v>1</v>
      </c>
      <c r="G24" s="27" t="n">
        <v>3</v>
      </c>
      <c r="H24" s="11" t="n">
        <v>2</v>
      </c>
      <c r="I24" s="11" t="n">
        <v>1</v>
      </c>
      <c r="J24" s="11" t="inlineStr">
        <is>
          <t>#</t>
        </is>
      </c>
      <c r="K24" s="11" t="inlineStr">
        <is>
          <t>#</t>
        </is>
      </c>
    </row>
    <row r="25">
      <c r="A25" s="25" t="inlineStr">
        <is>
          <t>Massachusetts</t>
        </is>
      </c>
      <c r="B25" s="11" t="n">
        <v>4</v>
      </c>
      <c r="C25" s="11" t="n">
        <v>2</v>
      </c>
      <c r="D25" s="11" t="n">
        <v>2</v>
      </c>
      <c r="E25" s="11" t="n">
        <v>2</v>
      </c>
      <c r="F25" s="11" t="inlineStr">
        <is>
          <t>#</t>
        </is>
      </c>
      <c r="G25" s="27" t="n">
        <v>3</v>
      </c>
      <c r="H25" s="11" t="n">
        <v>2</v>
      </c>
      <c r="I25" s="11" t="n">
        <v>2</v>
      </c>
      <c r="J25" s="11" t="n">
        <v>1</v>
      </c>
      <c r="K25" s="11" t="inlineStr">
        <is>
          <t>#</t>
        </is>
      </c>
    </row>
    <row r="26">
      <c r="A26" s="25" t="inlineStr">
        <is>
          <t>Michigan</t>
        </is>
      </c>
      <c r="B26" s="11" t="n">
        <v>2</v>
      </c>
      <c r="C26" s="11" t="inlineStr">
        <is>
          <t>#</t>
        </is>
      </c>
      <c r="D26" s="11" t="n">
        <v>2</v>
      </c>
      <c r="E26" s="11" t="n">
        <v>1</v>
      </c>
      <c r="F26" s="11" t="inlineStr">
        <is>
          <t>#</t>
        </is>
      </c>
      <c r="G26" s="27" t="n">
        <v>2</v>
      </c>
      <c r="H26" s="11" t="inlineStr">
        <is>
          <t>#</t>
        </is>
      </c>
      <c r="I26" s="11" t="n">
        <v>2</v>
      </c>
      <c r="J26" s="11" t="n">
        <v>2</v>
      </c>
      <c r="K26" s="11" t="inlineStr">
        <is>
          <t>#</t>
        </is>
      </c>
    </row>
    <row r="27">
      <c r="A27" s="25" t="inlineStr">
        <is>
          <t>Minnesota</t>
        </is>
      </c>
      <c r="B27" s="11" t="n">
        <v>6</v>
      </c>
      <c r="C27" s="11" t="n">
        <v>1</v>
      </c>
      <c r="D27" s="11" t="n">
        <v>5</v>
      </c>
      <c r="E27" s="11" t="n">
        <v>4</v>
      </c>
      <c r="F27" s="11" t="n">
        <v>1</v>
      </c>
      <c r="G27" s="27" t="n">
        <v>6</v>
      </c>
      <c r="H27" s="11" t="n">
        <v>1</v>
      </c>
      <c r="I27" s="11" t="n">
        <v>5</v>
      </c>
      <c r="J27" s="11" t="n">
        <v>4</v>
      </c>
      <c r="K27" s="11" t="n">
        <v>1</v>
      </c>
    </row>
    <row r="28">
      <c r="A28" s="25" t="inlineStr">
        <is>
          <t>Mississippi</t>
        </is>
      </c>
      <c r="B28" s="11" t="inlineStr">
        <is>
          <t>#</t>
        </is>
      </c>
      <c r="C28" s="11" t="inlineStr">
        <is>
          <t>#</t>
        </is>
      </c>
      <c r="D28" s="11" t="inlineStr">
        <is>
          <t>#</t>
        </is>
      </c>
      <c r="E28" s="11" t="inlineStr">
        <is>
          <t>#</t>
        </is>
      </c>
      <c r="F28" s="11" t="inlineStr">
        <is>
          <t>#</t>
        </is>
      </c>
      <c r="G28" s="27" t="n">
        <v>1</v>
      </c>
      <c r="H28" s="11" t="inlineStr">
        <is>
          <t>#</t>
        </is>
      </c>
      <c r="I28" s="11" t="inlineStr">
        <is>
          <t>#</t>
        </is>
      </c>
      <c r="J28" s="11" t="inlineStr">
        <is>
          <t>#</t>
        </is>
      </c>
      <c r="K28" s="11" t="inlineStr">
        <is>
          <t>#</t>
        </is>
      </c>
    </row>
    <row r="29">
      <c r="A29" s="25" t="inlineStr">
        <is>
          <t>Missouri</t>
        </is>
      </c>
      <c r="B29" s="11" t="n">
        <v>2</v>
      </c>
      <c r="C29" s="11" t="inlineStr">
        <is>
          <t>#</t>
        </is>
      </c>
      <c r="D29" s="11" t="n">
        <v>2</v>
      </c>
      <c r="E29" s="11" t="n">
        <v>1</v>
      </c>
      <c r="F29" s="11" t="inlineStr">
        <is>
          <t>#</t>
        </is>
      </c>
      <c r="G29" s="27" t="n">
        <v>1</v>
      </c>
      <c r="H29" s="11" t="inlineStr">
        <is>
          <t>#</t>
        </is>
      </c>
      <c r="I29" s="11" t="inlineStr">
        <is>
          <t>#</t>
        </is>
      </c>
      <c r="J29" s="11" t="inlineStr">
        <is>
          <t>#</t>
        </is>
      </c>
      <c r="K29" s="11" t="inlineStr">
        <is>
          <t>#</t>
        </is>
      </c>
    </row>
    <row r="30">
      <c r="A30" s="25" t="inlineStr">
        <is>
          <t>Montana</t>
        </is>
      </c>
      <c r="B30" s="11" t="n">
        <v>5</v>
      </c>
      <c r="C30" s="11" t="n">
        <v>1</v>
      </c>
      <c r="D30" s="11" t="n">
        <v>4</v>
      </c>
      <c r="E30" s="11" t="n">
        <v>2</v>
      </c>
      <c r="F30" s="11" t="n">
        <v>2</v>
      </c>
      <c r="G30" s="27" t="n">
        <v>2</v>
      </c>
      <c r="H30" s="11" t="inlineStr">
        <is>
          <t>#</t>
        </is>
      </c>
      <c r="I30" s="11" t="n">
        <v>2</v>
      </c>
      <c r="J30" s="11" t="n">
        <v>2</v>
      </c>
      <c r="K30" s="11" t="n">
        <v>1</v>
      </c>
    </row>
    <row r="31">
      <c r="A31" s="25" t="inlineStr">
        <is>
          <t>Nebraska</t>
        </is>
      </c>
      <c r="B31" s="11" t="n">
        <v>3</v>
      </c>
      <c r="C31" s="11" t="n">
        <v>1</v>
      </c>
      <c r="D31" s="11" t="n">
        <v>2</v>
      </c>
      <c r="E31" s="11" t="n">
        <v>1</v>
      </c>
      <c r="F31" s="11" t="n">
        <v>1</v>
      </c>
      <c r="G31" s="27" t="n">
        <v>3</v>
      </c>
      <c r="H31" s="11" t="n">
        <v>1</v>
      </c>
      <c r="I31" s="11" t="n">
        <v>2</v>
      </c>
      <c r="J31" s="11" t="n">
        <v>2</v>
      </c>
      <c r="K31" s="11" t="n">
        <v>1</v>
      </c>
    </row>
    <row r="32">
      <c r="A32" s="25" t="inlineStr">
        <is>
          <t>Nevada</t>
        </is>
      </c>
      <c r="B32" s="11" t="n">
        <v>10</v>
      </c>
      <c r="C32" s="11" t="n">
        <v>3</v>
      </c>
      <c r="D32" s="11" t="n">
        <v>7</v>
      </c>
      <c r="E32" s="11" t="n">
        <v>6</v>
      </c>
      <c r="F32" s="11" t="n">
        <v>1</v>
      </c>
      <c r="G32" s="27" t="n">
        <v>8</v>
      </c>
      <c r="H32" s="11" t="n">
        <v>2</v>
      </c>
      <c r="I32" s="11" t="n">
        <v>6</v>
      </c>
      <c r="J32" s="11" t="n">
        <v>3</v>
      </c>
      <c r="K32" s="11" t="n">
        <v>3</v>
      </c>
    </row>
    <row r="33">
      <c r="A33" s="25" t="inlineStr">
        <is>
          <t>New Hampshire</t>
        </is>
      </c>
      <c r="B33" s="11" t="n">
        <v>1</v>
      </c>
      <c r="C33" s="11" t="inlineStr">
        <is>
          <t>#</t>
        </is>
      </c>
      <c r="D33" s="11" t="n">
        <v>1</v>
      </c>
      <c r="E33" s="11" t="inlineStr">
        <is>
          <t>#</t>
        </is>
      </c>
      <c r="F33" s="11" t="n">
        <v>1</v>
      </c>
      <c r="G33" s="27" t="n">
        <v>1</v>
      </c>
      <c r="H33" s="11" t="inlineStr">
        <is>
          <t>#</t>
        </is>
      </c>
      <c r="I33" s="11" t="n">
        <v>1</v>
      </c>
      <c r="J33" s="11" t="inlineStr">
        <is>
          <t>#</t>
        </is>
      </c>
      <c r="K33" s="11" t="inlineStr">
        <is>
          <t>#</t>
        </is>
      </c>
    </row>
    <row r="34">
      <c r="A34" s="25" t="inlineStr">
        <is>
          <t>New Jersey</t>
        </is>
      </c>
      <c r="B34" s="11" t="n">
        <v>4</v>
      </c>
      <c r="C34" s="11" t="n">
        <v>2</v>
      </c>
      <c r="D34" s="11" t="n">
        <v>2</v>
      </c>
      <c r="E34" s="11" t="n">
        <v>1</v>
      </c>
      <c r="F34" s="11" t="n">
        <v>1</v>
      </c>
      <c r="G34" s="27" t="n">
        <v>2</v>
      </c>
      <c r="H34" s="11" t="n">
        <v>2</v>
      </c>
      <c r="I34" s="11" t="n">
        <v>1</v>
      </c>
      <c r="J34" s="11" t="inlineStr">
        <is>
          <t>#</t>
        </is>
      </c>
      <c r="K34" s="11" t="inlineStr">
        <is>
          <t>#</t>
        </is>
      </c>
    </row>
    <row r="35">
      <c r="A35" s="25" t="inlineStr">
        <is>
          <t>New Mexico</t>
        </is>
      </c>
      <c r="B35" s="11" t="n">
        <v>18</v>
      </c>
      <c r="C35" s="11" t="n">
        <v>5</v>
      </c>
      <c r="D35" s="11" t="n">
        <v>13</v>
      </c>
      <c r="E35" s="11" t="n">
        <v>12</v>
      </c>
      <c r="F35" s="11" t="n">
        <v>2</v>
      </c>
      <c r="G35" s="27" t="n">
        <v>11</v>
      </c>
      <c r="H35" s="11" t="n">
        <v>2</v>
      </c>
      <c r="I35" s="11" t="n">
        <v>9</v>
      </c>
      <c r="J35" s="11" t="n">
        <v>6</v>
      </c>
      <c r="K35" s="11" t="n">
        <v>3</v>
      </c>
    </row>
    <row r="36">
      <c r="A36" s="25" t="inlineStr">
        <is>
          <t>New York</t>
        </is>
      </c>
      <c r="B36" s="11" t="n">
        <v>5</v>
      </c>
      <c r="C36" s="11" t="n">
        <v>2</v>
      </c>
      <c r="D36" s="11" t="n">
        <v>3</v>
      </c>
      <c r="E36" s="11" t="inlineStr">
        <is>
          <t>#</t>
        </is>
      </c>
      <c r="F36" s="11" t="n">
        <v>2</v>
      </c>
      <c r="G36" s="27" t="n">
        <v>5</v>
      </c>
      <c r="H36" s="11" t="n">
        <v>2</v>
      </c>
      <c r="I36" s="11" t="n">
        <v>3</v>
      </c>
      <c r="J36" s="11" t="inlineStr">
        <is>
          <t>#</t>
        </is>
      </c>
      <c r="K36" s="11" t="n">
        <v>3</v>
      </c>
    </row>
    <row r="37">
      <c r="A37" s="25" t="inlineStr">
        <is>
          <t>North Carolina</t>
        </is>
      </c>
      <c r="B37" s="11" t="n">
        <v>4</v>
      </c>
      <c r="C37" s="11" t="n">
        <v>1</v>
      </c>
      <c r="D37" s="11" t="n">
        <v>3</v>
      </c>
      <c r="E37" s="11" t="n">
        <v>1</v>
      </c>
      <c r="F37" s="11" t="n">
        <v>2</v>
      </c>
      <c r="G37" s="27" t="n">
        <v>5</v>
      </c>
      <c r="H37" s="11" t="n">
        <v>1</v>
      </c>
      <c r="I37" s="11" t="n">
        <v>4</v>
      </c>
      <c r="J37" s="11" t="n">
        <v>2</v>
      </c>
      <c r="K37" s="11" t="n">
        <v>3</v>
      </c>
    </row>
    <row r="38">
      <c r="A38" s="25" t="inlineStr">
        <is>
          <t>North Dakota</t>
        </is>
      </c>
      <c r="B38" s="11" t="n">
        <v>2</v>
      </c>
      <c r="C38" s="11" t="n">
        <v>1</v>
      </c>
      <c r="D38" s="11" t="n">
        <v>1</v>
      </c>
      <c r="E38" s="11" t="n">
        <v>1</v>
      </c>
      <c r="F38" s="11" t="inlineStr">
        <is>
          <t>#</t>
        </is>
      </c>
      <c r="G38" s="27" t="n">
        <v>2</v>
      </c>
      <c r="H38" s="11" t="n">
        <v>1</v>
      </c>
      <c r="I38" s="11" t="n">
        <v>1</v>
      </c>
      <c r="J38" s="11" t="n">
        <v>1</v>
      </c>
      <c r="K38" s="11" t="inlineStr">
        <is>
          <t>#</t>
        </is>
      </c>
    </row>
    <row r="39">
      <c r="A39" s="25" t="inlineStr">
        <is>
          <t>Ohio</t>
        </is>
      </c>
      <c r="B39" s="11" t="n">
        <v>2</v>
      </c>
      <c r="C39" s="11" t="n">
        <v>1</v>
      </c>
      <c r="D39" s="11" t="n">
        <v>1</v>
      </c>
      <c r="E39" s="11" t="inlineStr">
        <is>
          <t>#</t>
        </is>
      </c>
      <c r="F39" s="11" t="inlineStr">
        <is>
          <t>#</t>
        </is>
      </c>
      <c r="G39" s="27" t="n">
        <v>1</v>
      </c>
      <c r="H39" s="11" t="n">
        <v>1</v>
      </c>
      <c r="I39" s="11" t="inlineStr">
        <is>
          <t>#</t>
        </is>
      </c>
      <c r="J39" s="11" t="inlineStr">
        <is>
          <t>#</t>
        </is>
      </c>
      <c r="K39" s="11" t="inlineStr">
        <is>
          <t>#</t>
        </is>
      </c>
    </row>
    <row r="40">
      <c r="A40" s="25" t="inlineStr">
        <is>
          <t>Oklahoma</t>
        </is>
      </c>
      <c r="B40" s="11" t="n">
        <v>3</v>
      </c>
      <c r="C40" s="11" t="n">
        <v>1</v>
      </c>
      <c r="D40" s="11" t="n">
        <v>2</v>
      </c>
      <c r="E40" s="11" t="n">
        <v>2</v>
      </c>
      <c r="F40" s="11" t="inlineStr">
        <is>
          <t>#</t>
        </is>
      </c>
      <c r="G40" s="27" t="n">
        <v>3</v>
      </c>
      <c r="H40" s="11" t="n">
        <v>1</v>
      </c>
      <c r="I40" s="11" t="n">
        <v>2</v>
      </c>
      <c r="J40" s="11" t="n">
        <v>2</v>
      </c>
      <c r="K40" s="11" t="n">
        <v>1</v>
      </c>
    </row>
    <row r="41">
      <c r="A41" s="25" t="inlineStr">
        <is>
          <t>Oregon</t>
        </is>
      </c>
      <c r="B41" s="11" t="n">
        <v>8</v>
      </c>
      <c r="C41" s="11" t="n">
        <v>1</v>
      </c>
      <c r="D41" s="11" t="n">
        <v>7</v>
      </c>
      <c r="E41" s="11" t="n">
        <v>5</v>
      </c>
      <c r="F41" s="11" t="n">
        <v>2</v>
      </c>
      <c r="G41" s="27" t="n">
        <v>6</v>
      </c>
      <c r="H41" s="11" t="n">
        <v>1</v>
      </c>
      <c r="I41" s="11" t="n">
        <v>5</v>
      </c>
      <c r="J41" s="11" t="n">
        <v>4</v>
      </c>
      <c r="K41" s="11" t="n">
        <v>2</v>
      </c>
    </row>
    <row r="42">
      <c r="A42" s="25" t="inlineStr">
        <is>
          <t>Pennsylvania</t>
        </is>
      </c>
      <c r="B42" s="11" t="n">
        <v>2</v>
      </c>
      <c r="C42" s="11" t="n">
        <v>1</v>
      </c>
      <c r="D42" s="11" t="n">
        <v>1</v>
      </c>
      <c r="E42" s="11" t="n">
        <v>1</v>
      </c>
      <c r="F42" s="11" t="n">
        <v>1</v>
      </c>
      <c r="G42" s="27" t="n">
        <v>2</v>
      </c>
      <c r="H42" s="11" t="n">
        <v>1</v>
      </c>
      <c r="I42" s="11" t="n">
        <v>2</v>
      </c>
      <c r="J42" s="11" t="n">
        <v>1</v>
      </c>
      <c r="K42" s="11" t="n">
        <v>1</v>
      </c>
    </row>
    <row r="43">
      <c r="A43" s="25" t="inlineStr">
        <is>
          <t>Rhode Island</t>
        </is>
      </c>
      <c r="B43" s="11" t="n">
        <v>4</v>
      </c>
      <c r="C43" s="11" t="n">
        <v>1</v>
      </c>
      <c r="D43" s="11" t="n">
        <v>3</v>
      </c>
      <c r="E43" s="11" t="n">
        <v>2</v>
      </c>
      <c r="F43" s="11" t="n">
        <v>1</v>
      </c>
      <c r="G43" s="27" t="n">
        <v>3</v>
      </c>
      <c r="H43" s="11" t="n">
        <v>1</v>
      </c>
      <c r="I43" s="11" t="n">
        <v>2</v>
      </c>
      <c r="J43" s="11" t="n">
        <v>1</v>
      </c>
      <c r="K43" s="11" t="n">
        <v>2</v>
      </c>
    </row>
    <row r="44">
      <c r="A44" s="25" t="inlineStr">
        <is>
          <t>South Carolina</t>
        </is>
      </c>
      <c r="B44" s="11" t="n">
        <v>2</v>
      </c>
      <c r="C44" s="11" t="n">
        <v>1</v>
      </c>
      <c r="D44" s="11" t="n">
        <v>1</v>
      </c>
      <c r="E44" s="11" t="n">
        <v>1</v>
      </c>
      <c r="F44" s="11" t="inlineStr">
        <is>
          <t>#</t>
        </is>
      </c>
      <c r="G44" s="27" t="n">
        <v>3</v>
      </c>
      <c r="H44" s="11" t="n">
        <v>1</v>
      </c>
      <c r="I44" s="11" t="n">
        <v>2</v>
      </c>
      <c r="J44" s="11" t="n">
        <v>2</v>
      </c>
      <c r="K44" s="11" t="n">
        <v>1</v>
      </c>
    </row>
    <row r="45">
      <c r="A45" s="25" t="inlineStr">
        <is>
          <t>South Dakota</t>
        </is>
      </c>
      <c r="B45" s="11" t="n">
        <v>1</v>
      </c>
      <c r="C45" s="11" t="inlineStr">
        <is>
          <t>#</t>
        </is>
      </c>
      <c r="D45" s="11" t="n">
        <v>1</v>
      </c>
      <c r="E45" s="11" t="n">
        <v>1</v>
      </c>
      <c r="F45" s="11" t="inlineStr">
        <is>
          <t>#</t>
        </is>
      </c>
      <c r="G45" s="27" t="n">
        <v>2</v>
      </c>
      <c r="H45" s="11" t="n">
        <v>1</v>
      </c>
      <c r="I45" s="11" t="n">
        <v>1</v>
      </c>
      <c r="J45" s="11" t="n">
        <v>1</v>
      </c>
      <c r="K45" s="11" t="inlineStr">
        <is>
          <t>#</t>
        </is>
      </c>
    </row>
    <row r="46">
      <c r="A46" s="25" t="inlineStr">
        <is>
          <t>Tennessee</t>
        </is>
      </c>
      <c r="B46" s="11" t="n">
        <v>1</v>
      </c>
      <c r="C46" s="11" t="inlineStr">
        <is>
          <t>#</t>
        </is>
      </c>
      <c r="D46" s="11" t="n">
        <v>1</v>
      </c>
      <c r="E46" s="11" t="n">
        <v>1</v>
      </c>
      <c r="F46" s="11" t="inlineStr">
        <is>
          <t>#</t>
        </is>
      </c>
      <c r="G46" s="27" t="n">
        <v>1</v>
      </c>
      <c r="H46" s="11" t="inlineStr">
        <is>
          <t>#</t>
        </is>
      </c>
      <c r="I46" s="11" t="n">
        <v>1</v>
      </c>
      <c r="J46" s="11" t="inlineStr">
        <is>
          <t>#</t>
        </is>
      </c>
      <c r="K46" s="11" t="n">
        <v>1</v>
      </c>
    </row>
    <row r="47">
      <c r="A47" s="25" t="inlineStr">
        <is>
          <t>Texas</t>
        </is>
      </c>
      <c r="B47" s="11" t="n">
        <v>8</v>
      </c>
      <c r="C47" s="11" t="n">
        <v>3</v>
      </c>
      <c r="D47" s="11" t="n">
        <v>6</v>
      </c>
      <c r="E47" s="11" t="n">
        <v>4</v>
      </c>
      <c r="F47" s="11" t="n">
        <v>1</v>
      </c>
      <c r="G47" s="27" t="n">
        <v>7</v>
      </c>
      <c r="H47" s="11" t="n">
        <v>1</v>
      </c>
      <c r="I47" s="11" t="n">
        <v>6</v>
      </c>
      <c r="J47" s="11" t="n">
        <v>5</v>
      </c>
      <c r="K47" s="11" t="n">
        <v>1</v>
      </c>
    </row>
    <row r="48">
      <c r="A48" s="25" t="inlineStr">
        <is>
          <t>Utah</t>
        </is>
      </c>
      <c r="B48" s="11" t="n">
        <v>9</v>
      </c>
      <c r="C48" s="11" t="n">
        <v>1</v>
      </c>
      <c r="D48" s="11" t="n">
        <v>7</v>
      </c>
      <c r="E48" s="11" t="n">
        <v>6</v>
      </c>
      <c r="F48" s="11" t="n">
        <v>1</v>
      </c>
      <c r="G48" s="27" t="n">
        <v>5</v>
      </c>
      <c r="H48" s="11" t="n">
        <v>1</v>
      </c>
      <c r="I48" s="11" t="n">
        <v>4</v>
      </c>
      <c r="J48" s="11" t="n">
        <v>3</v>
      </c>
      <c r="K48" s="11" t="n">
        <v>1</v>
      </c>
    </row>
    <row r="49">
      <c r="A49" s="25" t="inlineStr">
        <is>
          <t>Vermont</t>
        </is>
      </c>
      <c r="B49" s="11" t="n">
        <v>2</v>
      </c>
      <c r="C49" s="11" t="inlineStr">
        <is>
          <t>#</t>
        </is>
      </c>
      <c r="D49" s="11" t="n">
        <v>2</v>
      </c>
      <c r="E49" s="11" t="n">
        <v>1</v>
      </c>
      <c r="F49" s="11" t="inlineStr">
        <is>
          <t>#</t>
        </is>
      </c>
      <c r="G49" s="27" t="n">
        <v>2</v>
      </c>
      <c r="H49" s="11" t="inlineStr">
        <is>
          <t>#</t>
        </is>
      </c>
      <c r="I49" s="11" t="n">
        <v>1</v>
      </c>
      <c r="J49" s="11" t="n">
        <v>1</v>
      </c>
      <c r="K49" s="11" t="inlineStr">
        <is>
          <t>#</t>
        </is>
      </c>
    </row>
    <row r="50">
      <c r="A50" s="25" t="inlineStr">
        <is>
          <t>Virginia</t>
        </is>
      </c>
      <c r="B50" s="11" t="n">
        <v>4</v>
      </c>
      <c r="C50" s="11" t="n">
        <v>2</v>
      </c>
      <c r="D50" s="11" t="n">
        <v>2</v>
      </c>
      <c r="E50" s="11" t="n">
        <v>2</v>
      </c>
      <c r="F50" s="11" t="inlineStr">
        <is>
          <t>#</t>
        </is>
      </c>
      <c r="G50" s="27" t="n">
        <v>4</v>
      </c>
      <c r="H50" s="11" t="n">
        <v>1</v>
      </c>
      <c r="I50" s="11" t="n">
        <v>3</v>
      </c>
      <c r="J50" s="11" t="n">
        <v>1</v>
      </c>
      <c r="K50" s="11" t="n">
        <v>1</v>
      </c>
    </row>
    <row r="51">
      <c r="A51" s="25" t="inlineStr">
        <is>
          <t>Washington</t>
        </is>
      </c>
      <c r="B51" s="11" t="n">
        <v>6</v>
      </c>
      <c r="C51" s="11" t="n">
        <v>2</v>
      </c>
      <c r="D51" s="11" t="n">
        <v>4</v>
      </c>
      <c r="E51" s="11" t="n">
        <v>3</v>
      </c>
      <c r="F51" s="11" t="n">
        <v>1</v>
      </c>
      <c r="G51" s="27" t="n">
        <v>4</v>
      </c>
      <c r="H51" s="11" t="n">
        <v>1</v>
      </c>
      <c r="I51" s="11" t="n">
        <v>3</v>
      </c>
      <c r="J51" s="11" t="n">
        <v>2</v>
      </c>
      <c r="K51" s="11" t="n">
        <v>1</v>
      </c>
    </row>
    <row r="52">
      <c r="A52" s="25" t="inlineStr">
        <is>
          <t>West Virginia</t>
        </is>
      </c>
      <c r="B52" s="11" t="n">
        <v>1</v>
      </c>
      <c r="C52" s="11" t="inlineStr">
        <is>
          <t>#</t>
        </is>
      </c>
      <c r="D52" s="11" t="n">
        <v>1</v>
      </c>
      <c r="E52" s="11" t="n">
        <v>1</v>
      </c>
      <c r="F52" s="11" t="inlineStr">
        <is>
          <t>#</t>
        </is>
      </c>
      <c r="G52" s="27" t="n">
        <v>1</v>
      </c>
      <c r="H52" s="11" t="inlineStr">
        <is>
          <t>#</t>
        </is>
      </c>
      <c r="I52" s="11" t="n">
        <v>1</v>
      </c>
      <c r="J52" s="11" t="inlineStr">
        <is>
          <t>#</t>
        </is>
      </c>
      <c r="K52" s="11" t="inlineStr">
        <is>
          <t>#</t>
        </is>
      </c>
    </row>
    <row r="53">
      <c r="A53" s="25" t="inlineStr">
        <is>
          <t>Wisconsin</t>
        </is>
      </c>
      <c r="B53" s="11" t="n">
        <v>5</v>
      </c>
      <c r="C53" s="11" t="n">
        <v>2</v>
      </c>
      <c r="D53" s="11" t="n">
        <v>3</v>
      </c>
      <c r="E53" s="11" t="n">
        <v>1</v>
      </c>
      <c r="F53" s="11" t="n">
        <v>2</v>
      </c>
      <c r="G53" s="27" t="n">
        <v>4</v>
      </c>
      <c r="H53" s="11" t="n">
        <v>1</v>
      </c>
      <c r="I53" s="11" t="n">
        <v>3</v>
      </c>
      <c r="J53" s="11" t="n">
        <v>1</v>
      </c>
      <c r="K53" s="11" t="n">
        <v>2</v>
      </c>
    </row>
    <row r="54">
      <c r="A54" s="25" t="inlineStr">
        <is>
          <t>Wyoming</t>
        </is>
      </c>
      <c r="B54" s="11" t="n">
        <v>3</v>
      </c>
      <c r="C54" s="11" t="n">
        <v>1</v>
      </c>
      <c r="D54" s="11" t="n">
        <v>3</v>
      </c>
      <c r="E54" s="11" t="n">
        <v>2</v>
      </c>
      <c r="F54" s="11" t="n">
        <v>1</v>
      </c>
      <c r="G54" s="27" t="n">
        <v>1</v>
      </c>
      <c r="H54" s="11" t="inlineStr">
        <is>
          <t>#</t>
        </is>
      </c>
      <c r="I54" s="11" t="n">
        <v>1</v>
      </c>
      <c r="J54" s="11" t="n">
        <v>1</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4</v>
      </c>
      <c r="C56" s="11" t="n">
        <v>2</v>
      </c>
      <c r="D56" s="11" t="n">
        <v>2</v>
      </c>
      <c r="E56" s="11" t="n">
        <v>1</v>
      </c>
      <c r="F56" s="11" t="n">
        <v>1</v>
      </c>
      <c r="G56" s="27" t="n">
        <v>5</v>
      </c>
      <c r="H56" s="11" t="n">
        <v>2</v>
      </c>
      <c r="I56" s="11" t="n">
        <v>3</v>
      </c>
      <c r="J56" s="11" t="n">
        <v>1</v>
      </c>
      <c r="K56" s="11" t="n">
        <v>2</v>
      </c>
    </row>
    <row r="57">
      <c r="A57" s="28" t="inlineStr">
        <is>
          <t>DoDEA¹</t>
        </is>
      </c>
      <c r="B57" s="15" t="n">
        <v>4</v>
      </c>
      <c r="C57" s="15" t="n">
        <v>2</v>
      </c>
      <c r="D57" s="15" t="n">
        <v>2</v>
      </c>
      <c r="E57" s="15" t="n">
        <v>2</v>
      </c>
      <c r="F57" s="15" t="inlineStr">
        <is>
          <t>#</t>
        </is>
      </c>
      <c r="G57" s="32" t="n">
        <v>5</v>
      </c>
      <c r="H57" s="15" t="n">
        <v>2</v>
      </c>
      <c r="I57" s="15" t="n">
        <v>3</v>
      </c>
      <c r="J57" s="15" t="n">
        <v>2</v>
      </c>
      <c r="K57" s="15" t="n">
        <v>1</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7.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1998–2022—Continued</t>
        </is>
      </c>
    </row>
    <row r="2">
      <c r="A2" s="17" t="inlineStr">
        <is>
          <t>State/jurisdiction</t>
        </is>
      </c>
      <c r="B2" s="18" t="n">
        <v>2011</v>
      </c>
      <c r="C2" s="19" t="n"/>
      <c r="D2" s="19" t="n"/>
      <c r="E2" s="19" t="n"/>
      <c r="F2" s="19" t="n"/>
      <c r="G2" s="18" t="n">
        <v>2013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6</v>
      </c>
      <c r="C4" s="11" t="n">
        <v>1</v>
      </c>
      <c r="D4" s="11" t="n">
        <v>5</v>
      </c>
      <c r="E4" s="11" t="n">
        <v>3</v>
      </c>
      <c r="F4" s="11" t="n">
        <v>2</v>
      </c>
      <c r="G4" s="27" t="n">
        <v>5</v>
      </c>
      <c r="H4" s="11" t="n">
        <v>1</v>
      </c>
      <c r="I4" s="11" t="n">
        <v>5</v>
      </c>
      <c r="J4" s="11" t="n">
        <v>2</v>
      </c>
      <c r="K4" s="11" t="n">
        <v>3</v>
      </c>
    </row>
    <row r="5">
      <c r="A5" s="25" t="inlineStr">
        <is>
          <t>Alabama</t>
        </is>
      </c>
      <c r="B5" s="11" t="n">
        <v>2</v>
      </c>
      <c r="C5" s="11" t="inlineStr">
        <is>
          <t>#</t>
        </is>
      </c>
      <c r="D5" s="11" t="n">
        <v>1</v>
      </c>
      <c r="E5" s="11" t="n">
        <v>1</v>
      </c>
      <c r="F5" s="11" t="inlineStr">
        <is>
          <t>#</t>
        </is>
      </c>
      <c r="G5" s="27" t="n">
        <v>1</v>
      </c>
      <c r="H5" s="11" t="inlineStr">
        <is>
          <t>#</t>
        </is>
      </c>
      <c r="I5" s="11" t="n">
        <v>1</v>
      </c>
      <c r="J5" s="11" t="n">
        <v>1</v>
      </c>
      <c r="K5" s="11" t="inlineStr">
        <is>
          <t>#</t>
        </is>
      </c>
    </row>
    <row r="6">
      <c r="A6" s="25" t="inlineStr">
        <is>
          <t>Alaska</t>
        </is>
      </c>
      <c r="B6" s="11" t="n">
        <v>11</v>
      </c>
      <c r="C6" s="11" t="inlineStr">
        <is>
          <t>#</t>
        </is>
      </c>
      <c r="D6" s="11" t="n">
        <v>10</v>
      </c>
      <c r="E6" s="11" t="n">
        <v>3</v>
      </c>
      <c r="F6" s="11" t="n">
        <v>7</v>
      </c>
      <c r="G6" s="27" t="n">
        <v>11</v>
      </c>
      <c r="H6" s="11" t="inlineStr">
        <is>
          <t>#</t>
        </is>
      </c>
      <c r="I6" s="11" t="n">
        <v>10</v>
      </c>
      <c r="J6" s="11" t="n">
        <v>2</v>
      </c>
      <c r="K6" s="11" t="n">
        <v>9</v>
      </c>
    </row>
    <row r="7">
      <c r="A7" s="25" t="inlineStr">
        <is>
          <t>Arizona</t>
        </is>
      </c>
      <c r="B7" s="11" t="n">
        <v>2</v>
      </c>
      <c r="C7" s="11" t="inlineStr">
        <is>
          <t>#</t>
        </is>
      </c>
      <c r="D7" s="11" t="n">
        <v>2</v>
      </c>
      <c r="E7" s="11" t="inlineStr">
        <is>
          <t>#</t>
        </is>
      </c>
      <c r="F7" s="11" t="n">
        <v>1</v>
      </c>
      <c r="G7" s="27" t="n">
        <v>2</v>
      </c>
      <c r="H7" s="11" t="inlineStr">
        <is>
          <t>#</t>
        </is>
      </c>
      <c r="I7" s="11" t="n">
        <v>1</v>
      </c>
      <c r="J7" s="11" t="inlineStr">
        <is>
          <t>#</t>
        </is>
      </c>
      <c r="K7" s="11" t="n">
        <v>1</v>
      </c>
    </row>
    <row r="8">
      <c r="A8" s="25" t="inlineStr">
        <is>
          <t>Arkansas</t>
        </is>
      </c>
      <c r="B8" s="11" t="n">
        <v>5</v>
      </c>
      <c r="C8" s="11" t="inlineStr">
        <is>
          <t>#</t>
        </is>
      </c>
      <c r="D8" s="11" t="n">
        <v>5</v>
      </c>
      <c r="E8" s="11" t="n">
        <v>2</v>
      </c>
      <c r="F8" s="11" t="n">
        <v>3</v>
      </c>
      <c r="G8" s="27" t="n">
        <v>6</v>
      </c>
      <c r="H8" s="11" t="inlineStr">
        <is>
          <t>#</t>
        </is>
      </c>
      <c r="I8" s="11" t="n">
        <v>6</v>
      </c>
      <c r="J8" s="11" t="n">
        <v>2</v>
      </c>
      <c r="K8" s="11" t="n">
        <v>3</v>
      </c>
    </row>
    <row r="9">
      <c r="A9" s="25" t="inlineStr">
        <is>
          <t>California</t>
        </is>
      </c>
      <c r="B9" s="11" t="n">
        <v>17</v>
      </c>
      <c r="C9" s="11" t="n">
        <v>1</v>
      </c>
      <c r="D9" s="11" t="n">
        <v>16</v>
      </c>
      <c r="E9" s="11" t="n">
        <v>13</v>
      </c>
      <c r="F9" s="11" t="n">
        <v>3</v>
      </c>
      <c r="G9" s="27" t="n">
        <v>13</v>
      </c>
      <c r="H9" s="11" t="n">
        <v>1</v>
      </c>
      <c r="I9" s="11" t="n">
        <v>11</v>
      </c>
      <c r="J9" s="11" t="n">
        <v>9</v>
      </c>
      <c r="K9" s="11" t="n">
        <v>2</v>
      </c>
    </row>
    <row r="10">
      <c r="A10" s="25" t="inlineStr">
        <is>
          <t>Colorado</t>
        </is>
      </c>
      <c r="B10" s="11" t="n">
        <v>7</v>
      </c>
      <c r="C10" s="11" t="n">
        <v>1</v>
      </c>
      <c r="D10" s="11" t="n">
        <v>7</v>
      </c>
      <c r="E10" s="11" t="n">
        <v>4</v>
      </c>
      <c r="F10" s="11" t="n">
        <v>3</v>
      </c>
      <c r="G10" s="27" t="n">
        <v>8</v>
      </c>
      <c r="H10" s="11" t="inlineStr">
        <is>
          <t>#</t>
        </is>
      </c>
      <c r="I10" s="11" t="n">
        <v>8</v>
      </c>
      <c r="J10" s="11" t="n">
        <v>4</v>
      </c>
      <c r="K10" s="11" t="n">
        <v>4</v>
      </c>
    </row>
    <row r="11">
      <c r="A11" s="25" t="inlineStr">
        <is>
          <t>Connecticut</t>
        </is>
      </c>
      <c r="B11" s="11" t="n">
        <v>4</v>
      </c>
      <c r="C11" s="11" t="n">
        <v>1</v>
      </c>
      <c r="D11" s="11" t="n">
        <v>3</v>
      </c>
      <c r="E11" s="11" t="n">
        <v>1</v>
      </c>
      <c r="F11" s="11" t="n">
        <v>3</v>
      </c>
      <c r="G11" s="27" t="n">
        <v>4</v>
      </c>
      <c r="H11" s="11" t="n">
        <v>1</v>
      </c>
      <c r="I11" s="11" t="n">
        <v>3</v>
      </c>
      <c r="J11" s="11" t="inlineStr">
        <is>
          <t>#</t>
        </is>
      </c>
      <c r="K11" s="11" t="n">
        <v>3</v>
      </c>
    </row>
    <row r="12">
      <c r="A12" s="25" t="inlineStr">
        <is>
          <t>Delaware</t>
        </is>
      </c>
      <c r="B12" s="11" t="n">
        <v>2</v>
      </c>
      <c r="C12" s="11" t="n">
        <v>1</v>
      </c>
      <c r="D12" s="11" t="n">
        <v>1</v>
      </c>
      <c r="E12" s="11" t="n">
        <v>1</v>
      </c>
      <c r="F12" s="11" t="n">
        <v>1</v>
      </c>
      <c r="G12" s="27" t="n">
        <v>2</v>
      </c>
      <c r="H12" s="11" t="n">
        <v>1</v>
      </c>
      <c r="I12" s="11" t="n">
        <v>1</v>
      </c>
      <c r="J12" s="11" t="n">
        <v>1</v>
      </c>
      <c r="K12" s="11" t="n">
        <v>1</v>
      </c>
    </row>
    <row r="13">
      <c r="A13" s="25" t="inlineStr">
        <is>
          <t>Florida</t>
        </is>
      </c>
      <c r="B13" s="11" t="n">
        <v>5</v>
      </c>
      <c r="C13" s="11" t="n">
        <v>1</v>
      </c>
      <c r="D13" s="11" t="n">
        <v>4</v>
      </c>
      <c r="E13" s="11" t="inlineStr">
        <is>
          <t>#</t>
        </is>
      </c>
      <c r="F13" s="11" t="n">
        <v>4</v>
      </c>
      <c r="G13" s="27" t="n">
        <v>5</v>
      </c>
      <c r="H13" s="11" t="n">
        <v>1</v>
      </c>
      <c r="I13" s="11" t="n">
        <v>4</v>
      </c>
      <c r="J13" s="11" t="inlineStr">
        <is>
          <t>#</t>
        </is>
      </c>
      <c r="K13" s="11" t="n">
        <v>4</v>
      </c>
    </row>
    <row r="14">
      <c r="A14" s="25" t="inlineStr">
        <is>
          <t>Georgia</t>
        </is>
      </c>
      <c r="B14" s="11" t="n">
        <v>2</v>
      </c>
      <c r="C14" s="11" t="n">
        <v>1</v>
      </c>
      <c r="D14" s="11" t="n">
        <v>1</v>
      </c>
      <c r="E14" s="11" t="inlineStr">
        <is>
          <t>#</t>
        </is>
      </c>
      <c r="F14" s="11" t="n">
        <v>1</v>
      </c>
      <c r="G14" s="27" t="n">
        <v>2</v>
      </c>
      <c r="H14" s="11" t="inlineStr">
        <is>
          <t>#</t>
        </is>
      </c>
      <c r="I14" s="11" t="n">
        <v>2</v>
      </c>
      <c r="J14" s="11" t="inlineStr">
        <is>
          <t>#</t>
        </is>
      </c>
      <c r="K14" s="11" t="n">
        <v>1</v>
      </c>
    </row>
    <row r="15">
      <c r="A15" s="25" t="inlineStr">
        <is>
          <t>Hawaii</t>
        </is>
      </c>
      <c r="B15" s="11" t="n">
        <v>9</v>
      </c>
      <c r="C15" s="11" t="n">
        <v>1</v>
      </c>
      <c r="D15" s="11" t="n">
        <v>8</v>
      </c>
      <c r="E15" s="11" t="n">
        <v>5</v>
      </c>
      <c r="F15" s="11" t="n">
        <v>3</v>
      </c>
      <c r="G15" s="27" t="n">
        <v>10</v>
      </c>
      <c r="H15" s="11" t="n">
        <v>1</v>
      </c>
      <c r="I15" s="11" t="n">
        <v>10</v>
      </c>
      <c r="J15" s="11" t="n">
        <v>5</v>
      </c>
      <c r="K15" s="11" t="n">
        <v>5</v>
      </c>
    </row>
    <row r="16">
      <c r="A16" s="25" t="inlineStr">
        <is>
          <t>Idaho</t>
        </is>
      </c>
      <c r="B16" s="11" t="n">
        <v>4</v>
      </c>
      <c r="C16" s="11" t="inlineStr">
        <is>
          <t>#</t>
        </is>
      </c>
      <c r="D16" s="11" t="n">
        <v>3</v>
      </c>
      <c r="E16" s="11" t="n">
        <v>2</v>
      </c>
      <c r="F16" s="11" t="n">
        <v>1</v>
      </c>
      <c r="G16" s="27" t="n">
        <v>3</v>
      </c>
      <c r="H16" s="11" t="inlineStr">
        <is>
          <t>#</t>
        </is>
      </c>
      <c r="I16" s="11" t="n">
        <v>3</v>
      </c>
      <c r="J16" s="11" t="n">
        <v>1</v>
      </c>
      <c r="K16" s="11" t="n">
        <v>2</v>
      </c>
    </row>
    <row r="17">
      <c r="A17" s="25" t="inlineStr">
        <is>
          <t>Illinois</t>
        </is>
      </c>
      <c r="B17" s="11" t="n">
        <v>4</v>
      </c>
      <c r="C17" s="11" t="inlineStr">
        <is>
          <t>#</t>
        </is>
      </c>
      <c r="D17" s="11" t="n">
        <v>3</v>
      </c>
      <c r="E17" s="11" t="n">
        <v>2</v>
      </c>
      <c r="F17" s="11" t="n">
        <v>2</v>
      </c>
      <c r="G17" s="27" t="n">
        <v>5</v>
      </c>
      <c r="H17" s="11" t="inlineStr">
        <is>
          <t>#</t>
        </is>
      </c>
      <c r="I17" s="11" t="n">
        <v>4</v>
      </c>
      <c r="J17" s="11" t="n">
        <v>1</v>
      </c>
      <c r="K17" s="11" t="n">
        <v>3</v>
      </c>
    </row>
    <row r="18">
      <c r="A18" s="25" t="inlineStr">
        <is>
          <t>Indiana</t>
        </is>
      </c>
      <c r="B18" s="11" t="n">
        <v>3</v>
      </c>
      <c r="C18" s="11" t="inlineStr">
        <is>
          <t>#</t>
        </is>
      </c>
      <c r="D18" s="11" t="n">
        <v>3</v>
      </c>
      <c r="E18" s="11" t="n">
        <v>1</v>
      </c>
      <c r="F18" s="11" t="n">
        <v>2</v>
      </c>
      <c r="G18" s="27" t="n">
        <v>3</v>
      </c>
      <c r="H18" s="11" t="inlineStr">
        <is>
          <t>#</t>
        </is>
      </c>
      <c r="I18" s="11" t="n">
        <v>3</v>
      </c>
      <c r="J18" s="11" t="n">
        <v>1</v>
      </c>
      <c r="K18" s="11" t="n">
        <v>2</v>
      </c>
    </row>
    <row r="19">
      <c r="A19" s="25" t="inlineStr">
        <is>
          <t>Iowa</t>
        </is>
      </c>
      <c r="B19" s="11" t="n">
        <v>3</v>
      </c>
      <c r="C19" s="11" t="inlineStr">
        <is>
          <t>#</t>
        </is>
      </c>
      <c r="D19" s="11" t="n">
        <v>3</v>
      </c>
      <c r="E19" s="11" t="n">
        <v>1</v>
      </c>
      <c r="F19" s="11" t="n">
        <v>2</v>
      </c>
      <c r="G19" s="27" t="n">
        <v>3</v>
      </c>
      <c r="H19" s="11" t="inlineStr">
        <is>
          <t>#</t>
        </is>
      </c>
      <c r="I19" s="11" t="n">
        <v>2</v>
      </c>
      <c r="J19" s="11" t="n">
        <v>1</v>
      </c>
      <c r="K19" s="11" t="n">
        <v>2</v>
      </c>
    </row>
    <row r="20">
      <c r="A20" s="25" t="inlineStr">
        <is>
          <t>Kansas</t>
        </is>
      </c>
      <c r="B20" s="11" t="n">
        <v>6</v>
      </c>
      <c r="C20" s="11" t="inlineStr">
        <is>
          <t>#</t>
        </is>
      </c>
      <c r="D20" s="11" t="n">
        <v>6</v>
      </c>
      <c r="E20" s="11" t="n">
        <v>5</v>
      </c>
      <c r="F20" s="11" t="n">
        <v>1</v>
      </c>
      <c r="G20" s="27" t="n">
        <v>8</v>
      </c>
      <c r="H20" s="11" t="inlineStr">
        <is>
          <t>#</t>
        </is>
      </c>
      <c r="I20" s="11" t="n">
        <v>7</v>
      </c>
      <c r="J20" s="11" t="n">
        <v>5</v>
      </c>
      <c r="K20" s="11" t="n">
        <v>3</v>
      </c>
    </row>
    <row r="21">
      <c r="A21" s="25" t="inlineStr">
        <is>
          <t>Kentucky</t>
        </is>
      </c>
      <c r="B21" s="11" t="n">
        <v>1</v>
      </c>
      <c r="C21" s="11" t="n">
        <v>1</v>
      </c>
      <c r="D21" s="11" t="n">
        <v>1</v>
      </c>
      <c r="E21" s="11" t="inlineStr">
        <is>
          <t>#</t>
        </is>
      </c>
      <c r="F21" s="11" t="inlineStr">
        <is>
          <t>#</t>
        </is>
      </c>
      <c r="G21" s="27" t="n">
        <v>2</v>
      </c>
      <c r="H21" s="11" t="inlineStr">
        <is>
          <t>#</t>
        </is>
      </c>
      <c r="I21" s="11" t="n">
        <v>1</v>
      </c>
      <c r="J21" s="11" t="inlineStr">
        <is>
          <t>#</t>
        </is>
      </c>
      <c r="K21" s="11" t="n">
        <v>1</v>
      </c>
    </row>
    <row r="22">
      <c r="A22" s="25" t="inlineStr">
        <is>
          <t>Louisiana</t>
        </is>
      </c>
      <c r="B22" s="11" t="n">
        <v>1</v>
      </c>
      <c r="C22" s="11" t="inlineStr">
        <is>
          <t>#</t>
        </is>
      </c>
      <c r="D22" s="11" t="n">
        <v>1</v>
      </c>
      <c r="E22" s="11" t="inlineStr">
        <is>
          <t>#</t>
        </is>
      </c>
      <c r="F22" s="11" t="n">
        <v>1</v>
      </c>
      <c r="G22" s="27" t="n">
        <v>1</v>
      </c>
      <c r="H22" s="11" t="inlineStr">
        <is>
          <t>#</t>
        </is>
      </c>
      <c r="I22" s="11" t="n">
        <v>1</v>
      </c>
      <c r="J22" s="11" t="inlineStr">
        <is>
          <t>#</t>
        </is>
      </c>
      <c r="K22" s="11" t="n">
        <v>1</v>
      </c>
    </row>
    <row r="23">
      <c r="A23" s="25" t="inlineStr">
        <is>
          <t>Maine</t>
        </is>
      </c>
      <c r="B23" s="11" t="n">
        <v>2</v>
      </c>
      <c r="C23" s="11" t="inlineStr">
        <is>
          <t>#</t>
        </is>
      </c>
      <c r="D23" s="11" t="n">
        <v>2</v>
      </c>
      <c r="E23" s="11" t="n">
        <v>2</v>
      </c>
      <c r="F23" s="11" t="n">
        <v>1</v>
      </c>
      <c r="G23" s="27" t="n">
        <v>2</v>
      </c>
      <c r="H23" s="11" t="inlineStr">
        <is>
          <t>#</t>
        </is>
      </c>
      <c r="I23" s="11" t="n">
        <v>2</v>
      </c>
      <c r="J23" s="11" t="inlineStr">
        <is>
          <t>#</t>
        </is>
      </c>
      <c r="K23" s="11" t="n">
        <v>1</v>
      </c>
    </row>
    <row r="24">
      <c r="A24" s="25" t="inlineStr">
        <is>
          <t>Maryland</t>
        </is>
      </c>
      <c r="B24" s="11" t="n">
        <v>3</v>
      </c>
      <c r="C24" s="11" t="n">
        <v>2</v>
      </c>
      <c r="D24" s="11" t="n">
        <v>1</v>
      </c>
      <c r="E24" s="11" t="inlineStr">
        <is>
          <t>#</t>
        </is>
      </c>
      <c r="F24" s="11" t="n">
        <v>1</v>
      </c>
      <c r="G24" s="27" t="n">
        <v>3</v>
      </c>
      <c r="H24" s="11" t="n">
        <v>2</v>
      </c>
      <c r="I24" s="11" t="n">
        <v>1</v>
      </c>
      <c r="J24" s="11" t="inlineStr">
        <is>
          <t>#</t>
        </is>
      </c>
      <c r="K24" s="11" t="n">
        <v>1</v>
      </c>
    </row>
    <row r="25">
      <c r="A25" s="25" t="inlineStr">
        <is>
          <t>Massachusetts</t>
        </is>
      </c>
      <c r="B25" s="11" t="n">
        <v>4</v>
      </c>
      <c r="C25" s="11" t="n">
        <v>1</v>
      </c>
      <c r="D25" s="11" t="n">
        <v>3</v>
      </c>
      <c r="E25" s="11" t="n">
        <v>2</v>
      </c>
      <c r="F25" s="11" t="n">
        <v>1</v>
      </c>
      <c r="G25" s="27" t="n">
        <v>6</v>
      </c>
      <c r="H25" s="11" t="n">
        <v>1</v>
      </c>
      <c r="I25" s="11" t="n">
        <v>5</v>
      </c>
      <c r="J25" s="11" t="n">
        <v>4</v>
      </c>
      <c r="K25" s="11" t="n">
        <v>1</v>
      </c>
    </row>
    <row r="26">
      <c r="A26" s="25" t="inlineStr">
        <is>
          <t>Michigan</t>
        </is>
      </c>
      <c r="B26" s="11" t="n">
        <v>2</v>
      </c>
      <c r="C26" s="11" t="inlineStr">
        <is>
          <t>#</t>
        </is>
      </c>
      <c r="D26" s="11" t="n">
        <v>2</v>
      </c>
      <c r="E26" s="11" t="n">
        <v>1</v>
      </c>
      <c r="F26" s="11" t="n">
        <v>1</v>
      </c>
      <c r="G26" s="27" t="n">
        <v>4</v>
      </c>
      <c r="H26" s="11" t="n">
        <v>1</v>
      </c>
      <c r="I26" s="11" t="n">
        <v>3</v>
      </c>
      <c r="J26" s="11" t="n">
        <v>1</v>
      </c>
      <c r="K26" s="11" t="n">
        <v>2</v>
      </c>
    </row>
    <row r="27">
      <c r="A27" s="25" t="inlineStr">
        <is>
          <t>Minnesota</t>
        </is>
      </c>
      <c r="B27" s="11" t="n">
        <v>5</v>
      </c>
      <c r="C27" s="11" t="inlineStr">
        <is>
          <t>#</t>
        </is>
      </c>
      <c r="D27" s="11" t="n">
        <v>5</v>
      </c>
      <c r="E27" s="11" t="n">
        <v>3</v>
      </c>
      <c r="F27" s="11" t="n">
        <v>1</v>
      </c>
      <c r="G27" s="27" t="n">
        <v>6</v>
      </c>
      <c r="H27" s="11" t="inlineStr">
        <is>
          <t>#</t>
        </is>
      </c>
      <c r="I27" s="11" t="n">
        <v>5</v>
      </c>
      <c r="J27" s="11" t="n">
        <v>3</v>
      </c>
      <c r="K27" s="11" t="n">
        <v>2</v>
      </c>
    </row>
    <row r="28">
      <c r="A28" s="25" t="inlineStr">
        <is>
          <t>Mississippi</t>
        </is>
      </c>
      <c r="B28" s="11" t="n">
        <v>1</v>
      </c>
      <c r="C28" s="11" t="inlineStr">
        <is>
          <t>#</t>
        </is>
      </c>
      <c r="D28" s="11" t="n">
        <v>1</v>
      </c>
      <c r="E28" s="11" t="n">
        <v>1</v>
      </c>
      <c r="F28" s="11" t="inlineStr">
        <is>
          <t>#</t>
        </is>
      </c>
      <c r="G28" s="27" t="n">
        <v>1</v>
      </c>
      <c r="H28" s="11" t="inlineStr">
        <is>
          <t>#</t>
        </is>
      </c>
      <c r="I28" s="11" t="n">
        <v>1</v>
      </c>
      <c r="J28" s="11" t="n">
        <v>1</v>
      </c>
      <c r="K28" s="11" t="inlineStr">
        <is>
          <t>#</t>
        </is>
      </c>
    </row>
    <row r="29">
      <c r="A29" s="25" t="inlineStr">
        <is>
          <t>Missouri</t>
        </is>
      </c>
      <c r="B29" s="11" t="n">
        <v>1</v>
      </c>
      <c r="C29" s="11" t="inlineStr">
        <is>
          <t>#</t>
        </is>
      </c>
      <c r="D29" s="11" t="n">
        <v>1</v>
      </c>
      <c r="E29" s="11" t="inlineStr">
        <is>
          <t>#</t>
        </is>
      </c>
      <c r="F29" s="11" t="n">
        <v>1</v>
      </c>
      <c r="G29" s="27" t="n">
        <v>1</v>
      </c>
      <c r="H29" s="11" t="inlineStr">
        <is>
          <t>#</t>
        </is>
      </c>
      <c r="I29" s="11" t="n">
        <v>1</v>
      </c>
      <c r="J29" s="11" t="inlineStr">
        <is>
          <t>#</t>
        </is>
      </c>
      <c r="K29" s="11" t="n">
        <v>1</v>
      </c>
    </row>
    <row r="30">
      <c r="A30" s="25" t="inlineStr">
        <is>
          <t>Montana</t>
        </is>
      </c>
      <c r="B30" s="11" t="n">
        <v>2</v>
      </c>
      <c r="C30" s="11" t="inlineStr">
        <is>
          <t>#</t>
        </is>
      </c>
      <c r="D30" s="11" t="n">
        <v>1</v>
      </c>
      <c r="E30" s="11" t="n">
        <v>1</v>
      </c>
      <c r="F30" s="11" t="n">
        <v>1</v>
      </c>
      <c r="G30" s="27" t="n">
        <v>2</v>
      </c>
      <c r="H30" s="11" t="inlineStr">
        <is>
          <t>#</t>
        </is>
      </c>
      <c r="I30" s="11" t="n">
        <v>2</v>
      </c>
      <c r="J30" s="11" t="n">
        <v>1</v>
      </c>
      <c r="K30" s="11" t="inlineStr">
        <is>
          <t>#</t>
        </is>
      </c>
    </row>
    <row r="31">
      <c r="A31" s="25" t="inlineStr">
        <is>
          <t>Nebraska</t>
        </is>
      </c>
      <c r="B31" s="11" t="n">
        <v>3</v>
      </c>
      <c r="C31" s="11" t="n">
        <v>1</v>
      </c>
      <c r="D31" s="11" t="n">
        <v>2</v>
      </c>
      <c r="E31" s="11" t="n">
        <v>1</v>
      </c>
      <c r="F31" s="11" t="n">
        <v>1</v>
      </c>
      <c r="G31" s="27" t="n">
        <v>3</v>
      </c>
      <c r="H31" s="11" t="inlineStr">
        <is>
          <t>#</t>
        </is>
      </c>
      <c r="I31" s="11" t="n">
        <v>2</v>
      </c>
      <c r="J31" s="11" t="n">
        <v>1</v>
      </c>
      <c r="K31" s="11" t="n">
        <v>1</v>
      </c>
    </row>
    <row r="32">
      <c r="A32" s="25" t="inlineStr">
        <is>
          <t>Nevada</t>
        </is>
      </c>
      <c r="B32" s="11" t="n">
        <v>10</v>
      </c>
      <c r="C32" s="11" t="n">
        <v>1</v>
      </c>
      <c r="D32" s="11" t="n">
        <v>10</v>
      </c>
      <c r="E32" s="11" t="n">
        <v>5</v>
      </c>
      <c r="F32" s="11" t="n">
        <v>4</v>
      </c>
      <c r="G32" s="27" t="n">
        <v>7</v>
      </c>
      <c r="H32" s="11" t="inlineStr">
        <is>
          <t>#</t>
        </is>
      </c>
      <c r="I32" s="11" t="n">
        <v>7</v>
      </c>
      <c r="J32" s="11" t="n">
        <v>2</v>
      </c>
      <c r="K32" s="11" t="n">
        <v>5</v>
      </c>
    </row>
    <row r="33">
      <c r="A33" s="25" t="inlineStr">
        <is>
          <t>New Hampshire</t>
        </is>
      </c>
      <c r="B33" s="11" t="n">
        <v>2</v>
      </c>
      <c r="C33" s="11" t="n">
        <v>1</v>
      </c>
      <c r="D33" s="11" t="n">
        <v>1</v>
      </c>
      <c r="E33" s="11" t="n">
        <v>1</v>
      </c>
      <c r="F33" s="11" t="inlineStr">
        <is>
          <t>#</t>
        </is>
      </c>
      <c r="G33" s="27" t="n">
        <v>2</v>
      </c>
      <c r="H33" s="11" t="n">
        <v>1</v>
      </c>
      <c r="I33" s="11" t="n">
        <v>1</v>
      </c>
      <c r="J33" s="11" t="inlineStr">
        <is>
          <t>#</t>
        </is>
      </c>
      <c r="K33" s="11" t="n">
        <v>1</v>
      </c>
    </row>
    <row r="34">
      <c r="A34" s="25" t="inlineStr">
        <is>
          <t>New Jersey</t>
        </is>
      </c>
      <c r="B34" s="11" t="n">
        <v>2</v>
      </c>
      <c r="C34" s="11" t="n">
        <v>1</v>
      </c>
      <c r="D34" s="11" t="n">
        <v>1</v>
      </c>
      <c r="E34" s="11" t="inlineStr">
        <is>
          <t>#</t>
        </is>
      </c>
      <c r="F34" s="11" t="n">
        <v>1</v>
      </c>
      <c r="G34" s="27" t="n">
        <v>2</v>
      </c>
      <c r="H34" s="11" t="inlineStr">
        <is>
          <t>#</t>
        </is>
      </c>
      <c r="I34" s="11" t="n">
        <v>1</v>
      </c>
      <c r="J34" s="11" t="inlineStr">
        <is>
          <t>#</t>
        </is>
      </c>
      <c r="K34" s="11" t="n">
        <v>1</v>
      </c>
    </row>
    <row r="35">
      <c r="A35" s="25" t="inlineStr">
        <is>
          <t>New Mexico</t>
        </is>
      </c>
      <c r="B35" s="11" t="n">
        <v>12</v>
      </c>
      <c r="C35" s="11" t="n">
        <v>2</v>
      </c>
      <c r="D35" s="11" t="n">
        <v>10</v>
      </c>
      <c r="E35" s="11" t="n">
        <v>7</v>
      </c>
      <c r="F35" s="11" t="n">
        <v>2</v>
      </c>
      <c r="G35" s="27" t="n">
        <v>14</v>
      </c>
      <c r="H35" s="11" t="n">
        <v>1</v>
      </c>
      <c r="I35" s="11" t="n">
        <v>13</v>
      </c>
      <c r="J35" s="11" t="n">
        <v>8</v>
      </c>
      <c r="K35" s="11" t="n">
        <v>5</v>
      </c>
    </row>
    <row r="36">
      <c r="A36" s="25" t="inlineStr">
        <is>
          <t>New York</t>
        </is>
      </c>
      <c r="B36" s="11" t="n">
        <v>6</v>
      </c>
      <c r="C36" s="11" t="n">
        <v>1</v>
      </c>
      <c r="D36" s="11" t="n">
        <v>5</v>
      </c>
      <c r="E36" s="11" t="inlineStr">
        <is>
          <t>#</t>
        </is>
      </c>
      <c r="F36" s="11" t="n">
        <v>4</v>
      </c>
      <c r="G36" s="27" t="n">
        <v>7</v>
      </c>
      <c r="H36" s="11" t="n">
        <v>1</v>
      </c>
      <c r="I36" s="11" t="n">
        <v>6</v>
      </c>
      <c r="J36" s="11" t="inlineStr">
        <is>
          <t>#</t>
        </is>
      </c>
      <c r="K36" s="11" t="n">
        <v>6</v>
      </c>
    </row>
    <row r="37">
      <c r="A37" s="25" t="inlineStr">
        <is>
          <t>North Carolina</t>
        </is>
      </c>
      <c r="B37" s="11" t="n">
        <v>5</v>
      </c>
      <c r="C37" s="11" t="inlineStr">
        <is>
          <t>#</t>
        </is>
      </c>
      <c r="D37" s="11" t="n">
        <v>4</v>
      </c>
      <c r="E37" s="11" t="n">
        <v>2</v>
      </c>
      <c r="F37" s="11" t="n">
        <v>2</v>
      </c>
      <c r="G37" s="27" t="n">
        <v>4</v>
      </c>
      <c r="H37" s="11" t="inlineStr">
        <is>
          <t>#</t>
        </is>
      </c>
      <c r="I37" s="11" t="n">
        <v>4</v>
      </c>
      <c r="J37" s="11" t="n">
        <v>2</v>
      </c>
      <c r="K37" s="11" t="n">
        <v>2</v>
      </c>
    </row>
    <row r="38">
      <c r="A38" s="25" t="inlineStr">
        <is>
          <t>North Dakota</t>
        </is>
      </c>
      <c r="B38" s="11" t="n">
        <v>2</v>
      </c>
      <c r="C38" s="11" t="n">
        <v>1</v>
      </c>
      <c r="D38" s="11" t="n">
        <v>1</v>
      </c>
      <c r="E38" s="11" t="inlineStr">
        <is>
          <t>#</t>
        </is>
      </c>
      <c r="F38" s="11" t="n">
        <v>1</v>
      </c>
      <c r="G38" s="27" t="n">
        <v>2</v>
      </c>
      <c r="H38" s="11" t="inlineStr">
        <is>
          <t>#</t>
        </is>
      </c>
      <c r="I38" s="11" t="n">
        <v>2</v>
      </c>
      <c r="J38" s="11" t="n">
        <v>1</v>
      </c>
      <c r="K38" s="11" t="n">
        <v>1</v>
      </c>
    </row>
    <row r="39">
      <c r="A39" s="25" t="inlineStr">
        <is>
          <t>Ohio</t>
        </is>
      </c>
      <c r="B39" s="11" t="n">
        <v>1</v>
      </c>
      <c r="C39" s="11" t="inlineStr">
        <is>
          <t>#</t>
        </is>
      </c>
      <c r="D39" s="11" t="n">
        <v>1</v>
      </c>
      <c r="E39" s="11" t="inlineStr">
        <is>
          <t>#</t>
        </is>
      </c>
      <c r="F39" s="11" t="n">
        <v>1</v>
      </c>
      <c r="G39" s="27" t="n">
        <v>2</v>
      </c>
      <c r="H39" s="11" t="inlineStr">
        <is>
          <t>#</t>
        </is>
      </c>
      <c r="I39" s="11" t="n">
        <v>1</v>
      </c>
      <c r="J39" s="11" t="inlineStr">
        <is>
          <t>#</t>
        </is>
      </c>
      <c r="K39" s="11" t="n">
        <v>1</v>
      </c>
    </row>
    <row r="40">
      <c r="A40" s="25" t="inlineStr">
        <is>
          <t>Oklahoma</t>
        </is>
      </c>
      <c r="B40" s="11" t="n">
        <v>3</v>
      </c>
      <c r="C40" s="11" t="n">
        <v>1</v>
      </c>
      <c r="D40" s="11" t="n">
        <v>2</v>
      </c>
      <c r="E40" s="11" t="n">
        <v>1</v>
      </c>
      <c r="F40" s="11" t="n">
        <v>1</v>
      </c>
      <c r="G40" s="27" t="n">
        <v>4</v>
      </c>
      <c r="H40" s="11" t="inlineStr">
        <is>
          <t>#</t>
        </is>
      </c>
      <c r="I40" s="11" t="n">
        <v>4</v>
      </c>
      <c r="J40" s="11" t="n">
        <v>2</v>
      </c>
      <c r="K40" s="11" t="n">
        <v>2</v>
      </c>
    </row>
    <row r="41">
      <c r="A41" s="25" t="inlineStr">
        <is>
          <t>Oregon</t>
        </is>
      </c>
      <c r="B41" s="11" t="n">
        <v>6</v>
      </c>
      <c r="C41" s="11" t="inlineStr">
        <is>
          <t>#</t>
        </is>
      </c>
      <c r="D41" s="11" t="n">
        <v>6</v>
      </c>
      <c r="E41" s="11" t="n">
        <v>4</v>
      </c>
      <c r="F41" s="11" t="n">
        <v>2</v>
      </c>
      <c r="G41" s="27" t="n">
        <v>4</v>
      </c>
      <c r="H41" s="11" t="inlineStr">
        <is>
          <t>#</t>
        </is>
      </c>
      <c r="I41" s="11" t="n">
        <v>3</v>
      </c>
      <c r="J41" s="11" t="n">
        <v>1</v>
      </c>
      <c r="K41" s="11" t="n">
        <v>2</v>
      </c>
    </row>
    <row r="42">
      <c r="A42" s="25" t="inlineStr">
        <is>
          <t>Pennsylvania</t>
        </is>
      </c>
      <c r="B42" s="11" t="n">
        <v>2</v>
      </c>
      <c r="C42" s="11" t="n">
        <v>1</v>
      </c>
      <c r="D42" s="11" t="n">
        <v>2</v>
      </c>
      <c r="E42" s="11" t="inlineStr">
        <is>
          <t>#</t>
        </is>
      </c>
      <c r="F42" s="11" t="n">
        <v>1</v>
      </c>
      <c r="G42" s="27" t="n">
        <v>3</v>
      </c>
      <c r="H42" s="11" t="inlineStr">
        <is>
          <t>#</t>
        </is>
      </c>
      <c r="I42" s="11" t="n">
        <v>2</v>
      </c>
      <c r="J42" s="11" t="inlineStr">
        <is>
          <t>#</t>
        </is>
      </c>
      <c r="K42" s="11" t="n">
        <v>2</v>
      </c>
    </row>
    <row r="43">
      <c r="A43" s="25" t="inlineStr">
        <is>
          <t>Rhode Island</t>
        </is>
      </c>
      <c r="B43" s="11" t="n">
        <v>3</v>
      </c>
      <c r="C43" s="11" t="inlineStr">
        <is>
          <t>#</t>
        </is>
      </c>
      <c r="D43" s="11" t="n">
        <v>3</v>
      </c>
      <c r="E43" s="11" t="n">
        <v>1</v>
      </c>
      <c r="F43" s="11" t="n">
        <v>2</v>
      </c>
      <c r="G43" s="27" t="n">
        <v>5</v>
      </c>
      <c r="H43" s="11" t="n">
        <v>1</v>
      </c>
      <c r="I43" s="11" t="n">
        <v>4</v>
      </c>
      <c r="J43" s="11" t="n">
        <v>1</v>
      </c>
      <c r="K43" s="11" t="n">
        <v>3</v>
      </c>
    </row>
    <row r="44">
      <c r="A44" s="25" t="inlineStr">
        <is>
          <t>South Carolina</t>
        </is>
      </c>
      <c r="B44" s="11" t="n">
        <v>5</v>
      </c>
      <c r="C44" s="11" t="n">
        <v>1</v>
      </c>
      <c r="D44" s="11" t="n">
        <v>4</v>
      </c>
      <c r="E44" s="11" t="n">
        <v>3</v>
      </c>
      <c r="F44" s="11" t="n">
        <v>1</v>
      </c>
      <c r="G44" s="27" t="n">
        <v>4</v>
      </c>
      <c r="H44" s="11" t="inlineStr">
        <is>
          <t>#</t>
        </is>
      </c>
      <c r="I44" s="11" t="n">
        <v>3</v>
      </c>
      <c r="J44" s="11" t="n">
        <v>3</v>
      </c>
      <c r="K44" s="11" t="inlineStr">
        <is>
          <t>#</t>
        </is>
      </c>
    </row>
    <row r="45">
      <c r="A45" s="25" t="inlineStr">
        <is>
          <t>South Dakota</t>
        </is>
      </c>
      <c r="B45" s="11" t="n">
        <v>2</v>
      </c>
      <c r="C45" s="11" t="n">
        <v>1</v>
      </c>
      <c r="D45" s="11" t="n">
        <v>1</v>
      </c>
      <c r="E45" s="11" t="n">
        <v>1</v>
      </c>
      <c r="F45" s="11" t="inlineStr">
        <is>
          <t>#</t>
        </is>
      </c>
      <c r="G45" s="27" t="n">
        <v>3</v>
      </c>
      <c r="H45" s="11" t="n">
        <v>1</v>
      </c>
      <c r="I45" s="11" t="n">
        <v>2</v>
      </c>
      <c r="J45" s="11" t="n">
        <v>2</v>
      </c>
      <c r="K45" s="11" t="inlineStr">
        <is>
          <t>#</t>
        </is>
      </c>
    </row>
    <row r="46">
      <c r="A46" s="25" t="inlineStr">
        <is>
          <t>Tennessee</t>
        </is>
      </c>
      <c r="B46" s="11" t="n">
        <v>1</v>
      </c>
      <c r="C46" s="11" t="inlineStr">
        <is>
          <t>#</t>
        </is>
      </c>
      <c r="D46" s="11" t="n">
        <v>1</v>
      </c>
      <c r="E46" s="11" t="inlineStr">
        <is>
          <t>#</t>
        </is>
      </c>
      <c r="F46" s="11" t="n">
        <v>1</v>
      </c>
      <c r="G46" s="27" t="n">
        <v>1</v>
      </c>
      <c r="H46" s="11" t="inlineStr">
        <is>
          <t>#</t>
        </is>
      </c>
      <c r="I46" s="11" t="n">
        <v>1</v>
      </c>
      <c r="J46" s="11" t="inlineStr">
        <is>
          <t>#</t>
        </is>
      </c>
      <c r="K46" s="11" t="n">
        <v>1</v>
      </c>
    </row>
    <row r="47">
      <c r="A47" s="25" t="inlineStr">
        <is>
          <t>Texas</t>
        </is>
      </c>
      <c r="B47" s="11" t="n">
        <v>9</v>
      </c>
      <c r="C47" s="11" t="n">
        <v>2</v>
      </c>
      <c r="D47" s="11" t="n">
        <v>7</v>
      </c>
      <c r="E47" s="11" t="n">
        <v>7</v>
      </c>
      <c r="F47" s="11" t="n">
        <v>1</v>
      </c>
      <c r="G47" s="27" t="n">
        <v>8</v>
      </c>
      <c r="H47" s="11" t="n">
        <v>1</v>
      </c>
      <c r="I47" s="11" t="n">
        <v>7</v>
      </c>
      <c r="J47" s="11" t="n">
        <v>3</v>
      </c>
      <c r="K47" s="11" t="n">
        <v>4</v>
      </c>
    </row>
    <row r="48">
      <c r="A48" s="25" t="inlineStr">
        <is>
          <t>Utah</t>
        </is>
      </c>
      <c r="B48" s="11" t="n">
        <v>5</v>
      </c>
      <c r="C48" s="11" t="n">
        <v>1</v>
      </c>
      <c r="D48" s="11" t="n">
        <v>4</v>
      </c>
      <c r="E48" s="11" t="n">
        <v>2</v>
      </c>
      <c r="F48" s="11" t="n">
        <v>1</v>
      </c>
      <c r="G48" s="27" t="n">
        <v>4</v>
      </c>
      <c r="H48" s="11" t="n">
        <v>1</v>
      </c>
      <c r="I48" s="11" t="n">
        <v>3</v>
      </c>
      <c r="J48" s="11" t="n">
        <v>1</v>
      </c>
      <c r="K48" s="11" t="n">
        <v>2</v>
      </c>
    </row>
    <row r="49">
      <c r="A49" s="25" t="inlineStr">
        <is>
          <t>Vermont</t>
        </is>
      </c>
      <c r="B49" s="11" t="n">
        <v>1</v>
      </c>
      <c r="C49" s="11" t="inlineStr">
        <is>
          <t>#</t>
        </is>
      </c>
      <c r="D49" s="11" t="n">
        <v>1</v>
      </c>
      <c r="E49" s="11" t="n">
        <v>1</v>
      </c>
      <c r="F49" s="11" t="inlineStr">
        <is>
          <t>#</t>
        </is>
      </c>
      <c r="G49" s="27" t="n">
        <v>1</v>
      </c>
      <c r="H49" s="11" t="inlineStr">
        <is>
          <t>#</t>
        </is>
      </c>
      <c r="I49" s="11" t="n">
        <v>1</v>
      </c>
      <c r="J49" s="11" t="inlineStr">
        <is>
          <t>#</t>
        </is>
      </c>
      <c r="K49" s="11" t="n">
        <v>1</v>
      </c>
    </row>
    <row r="50">
      <c r="A50" s="25" t="inlineStr">
        <is>
          <t>Virginia</t>
        </is>
      </c>
      <c r="B50" s="11" t="n">
        <v>6</v>
      </c>
      <c r="C50" s="11" t="n">
        <v>1</v>
      </c>
      <c r="D50" s="11" t="n">
        <v>5</v>
      </c>
      <c r="E50" s="11" t="n">
        <v>3</v>
      </c>
      <c r="F50" s="11" t="n">
        <v>1</v>
      </c>
      <c r="G50" s="27" t="n">
        <v>5</v>
      </c>
      <c r="H50" s="11" t="inlineStr">
        <is>
          <t>#</t>
        </is>
      </c>
      <c r="I50" s="11" t="n">
        <v>5</v>
      </c>
      <c r="J50" s="11" t="n">
        <v>2</v>
      </c>
      <c r="K50" s="11" t="n">
        <v>3</v>
      </c>
    </row>
    <row r="51">
      <c r="A51" s="25" t="inlineStr">
        <is>
          <t>Washington</t>
        </is>
      </c>
      <c r="B51" s="11" t="n">
        <v>5</v>
      </c>
      <c r="C51" s="11" t="n">
        <v>1</v>
      </c>
      <c r="D51" s="11" t="n">
        <v>5</v>
      </c>
      <c r="E51" s="11" t="n">
        <v>3</v>
      </c>
      <c r="F51" s="11" t="n">
        <v>2</v>
      </c>
      <c r="G51" s="27" t="n">
        <v>5</v>
      </c>
      <c r="H51" s="11" t="n">
        <v>1</v>
      </c>
      <c r="I51" s="11" t="n">
        <v>5</v>
      </c>
      <c r="J51" s="11" t="n">
        <v>2</v>
      </c>
      <c r="K51" s="11" t="n">
        <v>3</v>
      </c>
    </row>
    <row r="52">
      <c r="A52" s="25" t="inlineStr">
        <is>
          <t>West Virginia</t>
        </is>
      </c>
      <c r="B52" s="11" t="inlineStr">
        <is>
          <t>#</t>
        </is>
      </c>
      <c r="C52" s="11" t="inlineStr">
        <is>
          <t>#</t>
        </is>
      </c>
      <c r="D52" s="11" t="inlineStr">
        <is>
          <t>#</t>
        </is>
      </c>
      <c r="E52" s="11" t="inlineStr">
        <is>
          <t>#</t>
        </is>
      </c>
      <c r="F52" s="11" t="inlineStr">
        <is>
          <t>#</t>
        </is>
      </c>
      <c r="G52" s="27" t="inlineStr">
        <is>
          <t>#</t>
        </is>
      </c>
      <c r="H52" s="11" t="inlineStr">
        <is>
          <t>#</t>
        </is>
      </c>
      <c r="I52" s="11" t="inlineStr">
        <is>
          <t>#</t>
        </is>
      </c>
      <c r="J52" s="11" t="inlineStr">
        <is>
          <t>#</t>
        </is>
      </c>
      <c r="K52" s="11" t="inlineStr">
        <is>
          <t>#</t>
        </is>
      </c>
    </row>
    <row r="53">
      <c r="A53" s="25" t="inlineStr">
        <is>
          <t>Wisconsin</t>
        </is>
      </c>
      <c r="B53" s="11" t="n">
        <v>5</v>
      </c>
      <c r="C53" s="11" t="inlineStr">
        <is>
          <t>#</t>
        </is>
      </c>
      <c r="D53" s="11" t="n">
        <v>5</v>
      </c>
      <c r="E53" s="11" t="n">
        <v>1</v>
      </c>
      <c r="F53" s="11" t="n">
        <v>3</v>
      </c>
      <c r="G53" s="27" t="n">
        <v>5</v>
      </c>
      <c r="H53" s="11" t="inlineStr">
        <is>
          <t>#</t>
        </is>
      </c>
      <c r="I53" s="11" t="n">
        <v>5</v>
      </c>
      <c r="J53" s="11" t="n">
        <v>1</v>
      </c>
      <c r="K53" s="11" t="n">
        <v>4</v>
      </c>
    </row>
    <row r="54">
      <c r="A54" s="25" t="inlineStr">
        <is>
          <t>Wyoming</t>
        </is>
      </c>
      <c r="B54" s="11" t="n">
        <v>2</v>
      </c>
      <c r="C54" s="11" t="n">
        <v>1</v>
      </c>
      <c r="D54" s="11" t="n">
        <v>1</v>
      </c>
      <c r="E54" s="11" t="n">
        <v>1</v>
      </c>
      <c r="F54" s="11" t="n">
        <v>1</v>
      </c>
      <c r="G54" s="27" t="n">
        <v>2</v>
      </c>
      <c r="H54" s="11" t="inlineStr">
        <is>
          <t>#</t>
        </is>
      </c>
      <c r="I54" s="11" t="n">
        <v>2</v>
      </c>
      <c r="J54" s="11" t="n">
        <v>1</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6</v>
      </c>
      <c r="C56" s="11" t="n">
        <v>1</v>
      </c>
      <c r="D56" s="11" t="n">
        <v>5</v>
      </c>
      <c r="E56" s="11" t="n">
        <v>1</v>
      </c>
      <c r="F56" s="11" t="n">
        <v>4</v>
      </c>
      <c r="G56" s="27" t="n">
        <v>6</v>
      </c>
      <c r="H56" s="11" t="n">
        <v>1</v>
      </c>
      <c r="I56" s="11" t="n">
        <v>5</v>
      </c>
      <c r="J56" s="11" t="n">
        <v>1</v>
      </c>
      <c r="K56" s="11" t="n">
        <v>4</v>
      </c>
    </row>
    <row r="57">
      <c r="A57" s="28" t="inlineStr">
        <is>
          <t>DoDEA¹</t>
        </is>
      </c>
      <c r="B57" s="15" t="n">
        <v>5</v>
      </c>
      <c r="C57" s="15" t="n">
        <v>1</v>
      </c>
      <c r="D57" s="15" t="n">
        <v>3</v>
      </c>
      <c r="E57" s="15" t="n">
        <v>2</v>
      </c>
      <c r="F57" s="15" t="n">
        <v>1</v>
      </c>
      <c r="G57" s="32" t="n">
        <v>4</v>
      </c>
      <c r="H57" s="15" t="n">
        <v>1</v>
      </c>
      <c r="I57" s="15" t="n">
        <v>3</v>
      </c>
      <c r="J57" s="15" t="n">
        <v>1</v>
      </c>
      <c r="K57" s="15" t="n">
        <v>1</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8.xml><?xml version="1.0" encoding="utf-8"?>
<worksheet xmlns="http://schemas.openxmlformats.org/spreadsheetml/2006/main">
  <sheetPr>
    <outlinePr summaryBelow="1" summaryRight="1"/>
    <pageSetUpPr/>
  </sheetPr>
  <dimension ref="A1:K58"/>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1998–2022—Continued</t>
        </is>
      </c>
    </row>
    <row r="2">
      <c r="A2" s="17" t="inlineStr">
        <is>
          <t>State/jurisdiction</t>
        </is>
      </c>
      <c r="B2" s="18" t="n">
        <v>2015</v>
      </c>
      <c r="C2" s="19" t="n"/>
      <c r="D2" s="19" t="n"/>
      <c r="E2" s="19" t="n"/>
      <c r="F2" s="19" t="n"/>
      <c r="G2" s="18" t="n">
        <v>2017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7</v>
      </c>
      <c r="C4" s="11" t="n">
        <v>1</v>
      </c>
      <c r="D4" s="11" t="n">
        <v>6</v>
      </c>
      <c r="E4" s="11" t="n">
        <v>3</v>
      </c>
      <c r="F4" s="11" t="n">
        <v>3</v>
      </c>
      <c r="G4" s="27" t="n">
        <v>7</v>
      </c>
      <c r="H4" s="11" t="n">
        <v>1</v>
      </c>
      <c r="I4" s="11" t="n">
        <v>6</v>
      </c>
      <c r="J4" s="11" t="n">
        <v>4</v>
      </c>
      <c r="K4" s="11" t="n">
        <v>3</v>
      </c>
    </row>
    <row r="5">
      <c r="A5" s="25" t="inlineStr">
        <is>
          <t>Alabama</t>
        </is>
      </c>
      <c r="B5" s="11" t="n">
        <v>2</v>
      </c>
      <c r="C5" s="11" t="inlineStr">
        <is>
          <t>#</t>
        </is>
      </c>
      <c r="D5" s="11" t="n">
        <v>1</v>
      </c>
      <c r="E5" s="11" t="n">
        <v>1</v>
      </c>
      <c r="F5" s="11" t="inlineStr">
        <is>
          <t>#</t>
        </is>
      </c>
      <c r="G5" s="27" t="n">
        <v>2</v>
      </c>
      <c r="H5" s="11" t="inlineStr">
        <is>
          <t>#</t>
        </is>
      </c>
      <c r="I5" s="11" t="n">
        <v>1</v>
      </c>
      <c r="J5" s="11" t="n">
        <v>1</v>
      </c>
      <c r="K5" s="11" t="inlineStr">
        <is>
          <t>#</t>
        </is>
      </c>
    </row>
    <row r="6">
      <c r="A6" s="25" t="inlineStr">
        <is>
          <t>Alaska</t>
        </is>
      </c>
      <c r="B6" s="11" t="n">
        <v>12</v>
      </c>
      <c r="C6" s="11" t="n">
        <v>1</v>
      </c>
      <c r="D6" s="11" t="n">
        <v>11</v>
      </c>
      <c r="E6" s="11" t="n">
        <v>4</v>
      </c>
      <c r="F6" s="11" t="n">
        <v>7</v>
      </c>
      <c r="G6" s="27" t="n">
        <v>12</v>
      </c>
      <c r="H6" s="11" t="n">
        <v>1</v>
      </c>
      <c r="I6" s="11" t="n">
        <v>11</v>
      </c>
      <c r="J6" s="11" t="n">
        <v>6</v>
      </c>
      <c r="K6" s="11" t="n">
        <v>5</v>
      </c>
    </row>
    <row r="7">
      <c r="A7" s="25" t="inlineStr">
        <is>
          <t>Arizona</t>
        </is>
      </c>
      <c r="B7" s="11" t="n">
        <v>4</v>
      </c>
      <c r="C7" s="11" t="n">
        <v>1</v>
      </c>
      <c r="D7" s="11" t="n">
        <v>3</v>
      </c>
      <c r="E7" s="11" t="n">
        <v>1</v>
      </c>
      <c r="F7" s="11" t="n">
        <v>2</v>
      </c>
      <c r="G7" s="27" t="n">
        <v>4</v>
      </c>
      <c r="H7" s="11" t="inlineStr">
        <is>
          <t>#</t>
        </is>
      </c>
      <c r="I7" s="11" t="n">
        <v>4</v>
      </c>
      <c r="J7" s="11" t="n">
        <v>2</v>
      </c>
      <c r="K7" s="11" t="n">
        <v>2</v>
      </c>
    </row>
    <row r="8">
      <c r="A8" s="25" t="inlineStr">
        <is>
          <t>Arkansas</t>
        </is>
      </c>
      <c r="B8" s="11" t="n">
        <v>7</v>
      </c>
      <c r="C8" s="11" t="inlineStr">
        <is>
          <t>#</t>
        </is>
      </c>
      <c r="D8" s="11" t="n">
        <v>7</v>
      </c>
      <c r="E8" s="11" t="n">
        <v>3</v>
      </c>
      <c r="F8" s="11" t="n">
        <v>4</v>
      </c>
      <c r="G8" s="27" t="n">
        <v>9</v>
      </c>
      <c r="H8" s="11" t="n">
        <v>1</v>
      </c>
      <c r="I8" s="11" t="n">
        <v>8</v>
      </c>
      <c r="J8" s="11" t="n">
        <v>5</v>
      </c>
      <c r="K8" s="11" t="n">
        <v>3</v>
      </c>
    </row>
    <row r="9">
      <c r="A9" s="25" t="inlineStr">
        <is>
          <t>California</t>
        </is>
      </c>
      <c r="B9" s="11" t="n">
        <v>15</v>
      </c>
      <c r="C9" s="11" t="n">
        <v>1</v>
      </c>
      <c r="D9" s="11" t="n">
        <v>14</v>
      </c>
      <c r="E9" s="11" t="n">
        <v>10</v>
      </c>
      <c r="F9" s="11" t="n">
        <v>3</v>
      </c>
      <c r="G9" s="27" t="n">
        <v>15</v>
      </c>
      <c r="H9" s="11" t="n">
        <v>1</v>
      </c>
      <c r="I9" s="11" t="n">
        <v>13</v>
      </c>
      <c r="J9" s="11" t="n">
        <v>10</v>
      </c>
      <c r="K9" s="11" t="n">
        <v>3</v>
      </c>
    </row>
    <row r="10">
      <c r="A10" s="25" t="inlineStr">
        <is>
          <t>Colorado</t>
        </is>
      </c>
      <c r="B10" s="11" t="n">
        <v>12</v>
      </c>
      <c r="C10" s="11" t="n">
        <v>1</v>
      </c>
      <c r="D10" s="11" t="n">
        <v>11</v>
      </c>
      <c r="E10" s="11" t="n">
        <v>6</v>
      </c>
      <c r="F10" s="11" t="n">
        <v>5</v>
      </c>
      <c r="G10" s="27" t="n">
        <v>10</v>
      </c>
      <c r="H10" s="11" t="n">
        <v>1</v>
      </c>
      <c r="I10" s="11" t="n">
        <v>9</v>
      </c>
      <c r="J10" s="11" t="n">
        <v>7</v>
      </c>
      <c r="K10" s="11" t="n">
        <v>3</v>
      </c>
    </row>
    <row r="11">
      <c r="A11" s="25" t="inlineStr">
        <is>
          <t>Connecticut</t>
        </is>
      </c>
      <c r="B11" s="11" t="n">
        <v>4</v>
      </c>
      <c r="C11" s="11" t="inlineStr">
        <is>
          <t>#</t>
        </is>
      </c>
      <c r="D11" s="11" t="n">
        <v>3</v>
      </c>
      <c r="E11" s="11" t="n">
        <v>1</v>
      </c>
      <c r="F11" s="11" t="n">
        <v>2</v>
      </c>
      <c r="G11" s="27" t="n">
        <v>5</v>
      </c>
      <c r="H11" s="11" t="n">
        <v>1</v>
      </c>
      <c r="I11" s="11" t="n">
        <v>4</v>
      </c>
      <c r="J11" s="11" t="n">
        <v>2</v>
      </c>
      <c r="K11" s="11" t="n">
        <v>3</v>
      </c>
    </row>
    <row r="12">
      <c r="A12" s="25" t="inlineStr">
        <is>
          <t>Delaware</t>
        </is>
      </c>
      <c r="B12" s="11" t="n">
        <v>2</v>
      </c>
      <c r="C12" s="11" t="inlineStr">
        <is>
          <t>#</t>
        </is>
      </c>
      <c r="D12" s="11" t="n">
        <v>2</v>
      </c>
      <c r="E12" s="11" t="n">
        <v>1</v>
      </c>
      <c r="F12" s="11" t="n">
        <v>1</v>
      </c>
      <c r="G12" s="27" t="n">
        <v>4</v>
      </c>
      <c r="H12" s="11" t="n">
        <v>1</v>
      </c>
      <c r="I12" s="11" t="n">
        <v>3</v>
      </c>
      <c r="J12" s="11" t="n">
        <v>1</v>
      </c>
      <c r="K12" s="11" t="n">
        <v>2</v>
      </c>
    </row>
    <row r="13">
      <c r="A13" s="25" t="inlineStr">
        <is>
          <t>Florida</t>
        </is>
      </c>
      <c r="B13" s="11" t="n">
        <v>6</v>
      </c>
      <c r="C13" s="11" t="n">
        <v>2</v>
      </c>
      <c r="D13" s="11" t="n">
        <v>5</v>
      </c>
      <c r="E13" s="11" t="inlineStr">
        <is>
          <t>#</t>
        </is>
      </c>
      <c r="F13" s="11" t="n">
        <v>4</v>
      </c>
      <c r="G13" s="27" t="n">
        <v>8</v>
      </c>
      <c r="H13" s="11" t="n">
        <v>1</v>
      </c>
      <c r="I13" s="11" t="n">
        <v>7</v>
      </c>
      <c r="J13" s="11" t="n">
        <v>1</v>
      </c>
      <c r="K13" s="11" t="n">
        <v>5</v>
      </c>
    </row>
    <row r="14">
      <c r="A14" s="25" t="inlineStr">
        <is>
          <t>Georgia</t>
        </is>
      </c>
      <c r="B14" s="11" t="n">
        <v>3</v>
      </c>
      <c r="C14" s="11" t="inlineStr">
        <is>
          <t>#</t>
        </is>
      </c>
      <c r="D14" s="11" t="n">
        <v>3</v>
      </c>
      <c r="E14" s="11" t="n">
        <v>1</v>
      </c>
      <c r="F14" s="11" t="n">
        <v>2</v>
      </c>
      <c r="G14" s="27" t="n">
        <v>3</v>
      </c>
      <c r="H14" s="11" t="n">
        <v>1</v>
      </c>
      <c r="I14" s="11" t="n">
        <v>3</v>
      </c>
      <c r="J14" s="11" t="inlineStr">
        <is>
          <t>#</t>
        </is>
      </c>
      <c r="K14" s="11" t="n">
        <v>2</v>
      </c>
    </row>
    <row r="15">
      <c r="A15" s="25" t="inlineStr">
        <is>
          <t>Hawaii</t>
        </is>
      </c>
      <c r="B15" s="11" t="n">
        <v>7</v>
      </c>
      <c r="C15" s="11" t="n">
        <v>1</v>
      </c>
      <c r="D15" s="11" t="n">
        <v>6</v>
      </c>
      <c r="E15" s="11" t="n">
        <v>4</v>
      </c>
      <c r="F15" s="11" t="n">
        <v>3</v>
      </c>
      <c r="G15" s="27" t="n">
        <v>6</v>
      </c>
      <c r="H15" s="11" t="n">
        <v>1</v>
      </c>
      <c r="I15" s="11" t="n">
        <v>5</v>
      </c>
      <c r="J15" s="11" t="n">
        <v>3</v>
      </c>
      <c r="K15" s="11" t="n">
        <v>2</v>
      </c>
    </row>
    <row r="16">
      <c r="A16" s="25" t="inlineStr">
        <is>
          <t>Idaho</t>
        </is>
      </c>
      <c r="B16" s="11" t="n">
        <v>3</v>
      </c>
      <c r="C16" s="11" t="inlineStr">
        <is>
          <t>#</t>
        </is>
      </c>
      <c r="D16" s="11" t="n">
        <v>2</v>
      </c>
      <c r="E16" s="11" t="n">
        <v>1</v>
      </c>
      <c r="F16" s="11" t="n">
        <v>1</v>
      </c>
      <c r="G16" s="27" t="n">
        <v>4</v>
      </c>
      <c r="H16" s="11" t="inlineStr">
        <is>
          <t>#</t>
        </is>
      </c>
      <c r="I16" s="11" t="n">
        <v>3</v>
      </c>
      <c r="J16" s="11" t="n">
        <v>2</v>
      </c>
      <c r="K16" s="11" t="n">
        <v>2</v>
      </c>
    </row>
    <row r="17">
      <c r="A17" s="25" t="inlineStr">
        <is>
          <t>Illinois</t>
        </is>
      </c>
      <c r="B17" s="11" t="n">
        <v>5</v>
      </c>
      <c r="C17" s="11" t="inlineStr">
        <is>
          <t>#</t>
        </is>
      </c>
      <c r="D17" s="11" t="n">
        <v>5</v>
      </c>
      <c r="E17" s="11" t="n">
        <v>2</v>
      </c>
      <c r="F17" s="11" t="n">
        <v>3</v>
      </c>
      <c r="G17" s="27" t="n">
        <v>5</v>
      </c>
      <c r="H17" s="11" t="n">
        <v>1</v>
      </c>
      <c r="I17" s="11" t="n">
        <v>5</v>
      </c>
      <c r="J17" s="11" t="n">
        <v>2</v>
      </c>
      <c r="K17" s="11" t="n">
        <v>3</v>
      </c>
    </row>
    <row r="18">
      <c r="A18" s="25" t="inlineStr">
        <is>
          <t>Indiana</t>
        </is>
      </c>
      <c r="B18" s="11" t="n">
        <v>5</v>
      </c>
      <c r="C18" s="11" t="inlineStr">
        <is>
          <t>#</t>
        </is>
      </c>
      <c r="D18" s="11" t="n">
        <v>5</v>
      </c>
      <c r="E18" s="11" t="n">
        <v>2</v>
      </c>
      <c r="F18" s="11" t="n">
        <v>3</v>
      </c>
      <c r="G18" s="27" t="n">
        <v>5</v>
      </c>
      <c r="H18" s="11" t="inlineStr">
        <is>
          <t>#</t>
        </is>
      </c>
      <c r="I18" s="11" t="n">
        <v>5</v>
      </c>
      <c r="J18" s="11" t="n">
        <v>2</v>
      </c>
      <c r="K18" s="11" t="n">
        <v>2</v>
      </c>
    </row>
    <row r="19">
      <c r="A19" s="25" t="inlineStr">
        <is>
          <t>Iowa</t>
        </is>
      </c>
      <c r="B19" s="11" t="n">
        <v>4</v>
      </c>
      <c r="C19" s="11" t="inlineStr">
        <is>
          <t>#</t>
        </is>
      </c>
      <c r="D19" s="11" t="n">
        <v>4</v>
      </c>
      <c r="E19" s="11" t="n">
        <v>1</v>
      </c>
      <c r="F19" s="11" t="n">
        <v>3</v>
      </c>
      <c r="G19" s="27" t="n">
        <v>4</v>
      </c>
      <c r="H19" s="11" t="inlineStr">
        <is>
          <t>#</t>
        </is>
      </c>
      <c r="I19" s="11" t="n">
        <v>4</v>
      </c>
      <c r="J19" s="11" t="n">
        <v>1</v>
      </c>
      <c r="K19" s="11" t="n">
        <v>3</v>
      </c>
    </row>
    <row r="20">
      <c r="A20" s="25" t="inlineStr">
        <is>
          <t>Kansas</t>
        </is>
      </c>
      <c r="B20" s="11" t="n">
        <v>11</v>
      </c>
      <c r="C20" s="11" t="inlineStr">
        <is>
          <t>#</t>
        </is>
      </c>
      <c r="D20" s="11" t="n">
        <v>10</v>
      </c>
      <c r="E20" s="11" t="n">
        <v>9</v>
      </c>
      <c r="F20" s="11" t="n">
        <v>2</v>
      </c>
      <c r="G20" s="27" t="n">
        <v>11</v>
      </c>
      <c r="H20" s="11" t="inlineStr">
        <is>
          <t>#</t>
        </is>
      </c>
      <c r="I20" s="11" t="n">
        <v>11</v>
      </c>
      <c r="J20" s="11" t="n">
        <v>10</v>
      </c>
      <c r="K20" s="11" t="n">
        <v>1</v>
      </c>
    </row>
    <row r="21">
      <c r="A21" s="25" t="inlineStr">
        <is>
          <t>Kentucky</t>
        </is>
      </c>
      <c r="B21" s="11" t="n">
        <v>2</v>
      </c>
      <c r="C21" s="11" t="inlineStr">
        <is>
          <t>#</t>
        </is>
      </c>
      <c r="D21" s="11" t="n">
        <v>1</v>
      </c>
      <c r="E21" s="11" t="inlineStr">
        <is>
          <t>#</t>
        </is>
      </c>
      <c r="F21" s="11" t="n">
        <v>1</v>
      </c>
      <c r="G21" s="27" t="n">
        <v>2</v>
      </c>
      <c r="H21" s="11" t="inlineStr">
        <is>
          <t>#</t>
        </is>
      </c>
      <c r="I21" s="11" t="n">
        <v>2</v>
      </c>
      <c r="J21" s="11" t="inlineStr">
        <is>
          <t>#</t>
        </is>
      </c>
      <c r="K21" s="11" t="n">
        <v>1</v>
      </c>
    </row>
    <row r="22">
      <c r="A22" s="25" t="inlineStr">
        <is>
          <t>Louisiana</t>
        </is>
      </c>
      <c r="B22" s="11" t="n">
        <v>1</v>
      </c>
      <c r="C22" s="11" t="inlineStr">
        <is>
          <t>#</t>
        </is>
      </c>
      <c r="D22" s="11" t="n">
        <v>1</v>
      </c>
      <c r="E22" s="11" t="n">
        <v>1</v>
      </c>
      <c r="F22" s="11" t="n">
        <v>1</v>
      </c>
      <c r="G22" s="27" t="n">
        <v>3</v>
      </c>
      <c r="H22" s="11" t="n">
        <v>1</v>
      </c>
      <c r="I22" s="11" t="n">
        <v>2</v>
      </c>
      <c r="J22" s="11" t="n">
        <v>1</v>
      </c>
      <c r="K22" s="11" t="n">
        <v>1</v>
      </c>
    </row>
    <row r="23">
      <c r="A23" s="25" t="inlineStr">
        <is>
          <t>Maine</t>
        </is>
      </c>
      <c r="B23" s="11" t="n">
        <v>3</v>
      </c>
      <c r="C23" s="11" t="inlineStr">
        <is>
          <t>#</t>
        </is>
      </c>
      <c r="D23" s="11" t="n">
        <v>3</v>
      </c>
      <c r="E23" s="11" t="n">
        <v>2</v>
      </c>
      <c r="F23" s="11" t="n">
        <v>1</v>
      </c>
      <c r="G23" s="27" t="n">
        <v>2</v>
      </c>
      <c r="H23" s="11" t="inlineStr">
        <is>
          <t>#</t>
        </is>
      </c>
      <c r="I23" s="11" t="n">
        <v>2</v>
      </c>
      <c r="J23" s="11" t="n">
        <v>1</v>
      </c>
      <c r="K23" s="11" t="n">
        <v>1</v>
      </c>
    </row>
    <row r="24">
      <c r="A24" s="25" t="inlineStr">
        <is>
          <t>Maryland</t>
        </is>
      </c>
      <c r="B24" s="11" t="n">
        <v>4</v>
      </c>
      <c r="C24" s="11" t="n">
        <v>1</v>
      </c>
      <c r="D24" s="11" t="n">
        <v>2</v>
      </c>
      <c r="E24" s="11" t="n">
        <v>1</v>
      </c>
      <c r="F24" s="11" t="n">
        <v>2</v>
      </c>
      <c r="G24" s="27" t="n">
        <v>5</v>
      </c>
      <c r="H24" s="11" t="n">
        <v>1</v>
      </c>
      <c r="I24" s="11" t="n">
        <v>4</v>
      </c>
      <c r="J24" s="11" t="n">
        <v>1</v>
      </c>
      <c r="K24" s="11" t="n">
        <v>3</v>
      </c>
    </row>
    <row r="25">
      <c r="A25" s="25" t="inlineStr">
        <is>
          <t>Massachusetts</t>
        </is>
      </c>
      <c r="B25" s="11" t="n">
        <v>6</v>
      </c>
      <c r="C25" s="11" t="n">
        <v>1</v>
      </c>
      <c r="D25" s="11" t="n">
        <v>5</v>
      </c>
      <c r="E25" s="11" t="n">
        <v>4</v>
      </c>
      <c r="F25" s="11" t="n">
        <v>1</v>
      </c>
      <c r="G25" s="27" t="n">
        <v>7</v>
      </c>
      <c r="H25" s="11" t="n">
        <v>1</v>
      </c>
      <c r="I25" s="11" t="n">
        <v>6</v>
      </c>
      <c r="J25" s="11" t="n">
        <v>4</v>
      </c>
      <c r="K25" s="11" t="n">
        <v>2</v>
      </c>
    </row>
    <row r="26">
      <c r="A26" s="25" t="inlineStr">
        <is>
          <t>Michigan</t>
        </is>
      </c>
      <c r="B26" s="11" t="n">
        <v>4</v>
      </c>
      <c r="C26" s="11" t="n">
        <v>1</v>
      </c>
      <c r="D26" s="11" t="n">
        <v>3</v>
      </c>
      <c r="E26" s="11" t="n">
        <v>2</v>
      </c>
      <c r="F26" s="11" t="n">
        <v>1</v>
      </c>
      <c r="G26" s="27" t="n">
        <v>6</v>
      </c>
      <c r="H26" s="11" t="n">
        <v>1</v>
      </c>
      <c r="I26" s="11" t="n">
        <v>6</v>
      </c>
      <c r="J26" s="11" t="n">
        <v>5</v>
      </c>
      <c r="K26" s="11" t="n">
        <v>1</v>
      </c>
    </row>
    <row r="27">
      <c r="A27" s="25" t="inlineStr">
        <is>
          <t>Minnesota</t>
        </is>
      </c>
      <c r="B27" s="11" t="n">
        <v>7</v>
      </c>
      <c r="C27" s="11" t="inlineStr">
        <is>
          <t>#</t>
        </is>
      </c>
      <c r="D27" s="11" t="n">
        <v>6</v>
      </c>
      <c r="E27" s="11" t="n">
        <v>5</v>
      </c>
      <c r="F27" s="11" t="n">
        <v>1</v>
      </c>
      <c r="G27" s="27" t="n">
        <v>7</v>
      </c>
      <c r="H27" s="11" t="n">
        <v>1</v>
      </c>
      <c r="I27" s="11" t="n">
        <v>6</v>
      </c>
      <c r="J27" s="11" t="n">
        <v>5</v>
      </c>
      <c r="K27" s="11" t="n">
        <v>1</v>
      </c>
    </row>
    <row r="28">
      <c r="A28" s="25" t="inlineStr">
        <is>
          <t>Mississippi</t>
        </is>
      </c>
      <c r="B28" s="11" t="n">
        <v>1</v>
      </c>
      <c r="C28" s="11" t="inlineStr">
        <is>
          <t>#</t>
        </is>
      </c>
      <c r="D28" s="11" t="n">
        <v>1</v>
      </c>
      <c r="E28" s="11" t="n">
        <v>1</v>
      </c>
      <c r="F28" s="11" t="inlineStr">
        <is>
          <t>#</t>
        </is>
      </c>
      <c r="G28" s="27" t="n">
        <v>2</v>
      </c>
      <c r="H28" s="11" t="inlineStr">
        <is>
          <t>#</t>
        </is>
      </c>
      <c r="I28" s="11" t="n">
        <v>1</v>
      </c>
      <c r="J28" s="11" t="n">
        <v>1</v>
      </c>
      <c r="K28" s="11" t="n">
        <v>1</v>
      </c>
    </row>
    <row r="29">
      <c r="A29" s="25" t="inlineStr">
        <is>
          <t>Missouri</t>
        </is>
      </c>
      <c r="B29" s="11" t="n">
        <v>2</v>
      </c>
      <c r="C29" s="11" t="inlineStr">
        <is>
          <t>#</t>
        </is>
      </c>
      <c r="D29" s="11" t="n">
        <v>2</v>
      </c>
      <c r="E29" s="11" t="n">
        <v>1</v>
      </c>
      <c r="F29" s="11" t="n">
        <v>1</v>
      </c>
      <c r="G29" s="27" t="n">
        <v>2</v>
      </c>
      <c r="H29" s="11" t="inlineStr">
        <is>
          <t>#</t>
        </is>
      </c>
      <c r="I29" s="11" t="n">
        <v>2</v>
      </c>
      <c r="J29" s="11" t="n">
        <v>1</v>
      </c>
      <c r="K29" s="11" t="n">
        <v>1</v>
      </c>
    </row>
    <row r="30">
      <c r="A30" s="25" t="inlineStr">
        <is>
          <t>Montana</t>
        </is>
      </c>
      <c r="B30" s="11" t="n">
        <v>2</v>
      </c>
      <c r="C30" s="11" t="inlineStr">
        <is>
          <t>#</t>
        </is>
      </c>
      <c r="D30" s="11" t="n">
        <v>2</v>
      </c>
      <c r="E30" s="11" t="n">
        <v>1</v>
      </c>
      <c r="F30" s="11" t="inlineStr">
        <is>
          <t>#</t>
        </is>
      </c>
      <c r="G30" s="27" t="n">
        <v>2</v>
      </c>
      <c r="H30" s="11" t="inlineStr">
        <is>
          <t>#</t>
        </is>
      </c>
      <c r="I30" s="11" t="n">
        <v>2</v>
      </c>
      <c r="J30" s="11" t="n">
        <v>1</v>
      </c>
      <c r="K30" s="11" t="n">
        <v>1</v>
      </c>
    </row>
    <row r="31">
      <c r="A31" s="25" t="inlineStr">
        <is>
          <t>Nebraska</t>
        </is>
      </c>
      <c r="B31" s="11" t="n">
        <v>3</v>
      </c>
      <c r="C31" s="11" t="n">
        <v>1</v>
      </c>
      <c r="D31" s="11" t="n">
        <v>2</v>
      </c>
      <c r="E31" s="11" t="n">
        <v>1</v>
      </c>
      <c r="F31" s="11" t="n">
        <v>1</v>
      </c>
      <c r="G31" s="27" t="n">
        <v>3</v>
      </c>
      <c r="H31" s="11" t="n">
        <v>1</v>
      </c>
      <c r="I31" s="11" t="n">
        <v>2</v>
      </c>
      <c r="J31" s="11" t="n">
        <v>1</v>
      </c>
      <c r="K31" s="11" t="n">
        <v>1</v>
      </c>
    </row>
    <row r="32">
      <c r="A32" s="25" t="inlineStr">
        <is>
          <t>Nevada</t>
        </is>
      </c>
      <c r="B32" s="11" t="n">
        <v>15</v>
      </c>
      <c r="C32" s="11" t="inlineStr">
        <is>
          <t>#</t>
        </is>
      </c>
      <c r="D32" s="11" t="n">
        <v>15</v>
      </c>
      <c r="E32" s="11" t="n">
        <v>10</v>
      </c>
      <c r="F32" s="11" t="n">
        <v>4</v>
      </c>
      <c r="G32" s="27" t="n">
        <v>14</v>
      </c>
      <c r="H32" s="11" t="inlineStr">
        <is>
          <t>#</t>
        </is>
      </c>
      <c r="I32" s="11" t="n">
        <v>14</v>
      </c>
      <c r="J32" s="11" t="n">
        <v>12</v>
      </c>
      <c r="K32" s="11" t="n">
        <v>2</v>
      </c>
    </row>
    <row r="33">
      <c r="A33" s="25" t="inlineStr">
        <is>
          <t>New Hampshire</t>
        </is>
      </c>
      <c r="B33" s="11" t="n">
        <v>2</v>
      </c>
      <c r="C33" s="11" t="inlineStr">
        <is>
          <t>#</t>
        </is>
      </c>
      <c r="D33" s="11" t="n">
        <v>1</v>
      </c>
      <c r="E33" s="11" t="n">
        <v>1</v>
      </c>
      <c r="F33" s="11" t="n">
        <v>1</v>
      </c>
      <c r="G33" s="27" t="n">
        <v>3</v>
      </c>
      <c r="H33" s="11" t="inlineStr">
        <is>
          <t>#</t>
        </is>
      </c>
      <c r="I33" s="11" t="n">
        <v>2</v>
      </c>
      <c r="J33" s="11" t="n">
        <v>1</v>
      </c>
      <c r="K33" s="11" t="n">
        <v>1</v>
      </c>
    </row>
    <row r="34">
      <c r="A34" s="25" t="inlineStr">
        <is>
          <t>New Jersey</t>
        </is>
      </c>
      <c r="B34" s="11" t="n">
        <v>2</v>
      </c>
      <c r="C34" s="11" t="n">
        <v>1</v>
      </c>
      <c r="D34" s="11" t="n">
        <v>2</v>
      </c>
      <c r="E34" s="11" t="inlineStr">
        <is>
          <t>#</t>
        </is>
      </c>
      <c r="F34" s="11" t="n">
        <v>2</v>
      </c>
      <c r="G34" s="27" t="n">
        <v>3</v>
      </c>
      <c r="H34" s="11" t="n">
        <v>1</v>
      </c>
      <c r="I34" s="11" t="n">
        <v>2</v>
      </c>
      <c r="J34" s="11" t="inlineStr">
        <is>
          <t>#</t>
        </is>
      </c>
      <c r="K34" s="11" t="n">
        <v>2</v>
      </c>
    </row>
    <row r="35">
      <c r="A35" s="25" t="inlineStr">
        <is>
          <t>New Mexico</t>
        </is>
      </c>
      <c r="B35" s="11" t="n">
        <v>14</v>
      </c>
      <c r="C35" s="11" t="n">
        <v>1</v>
      </c>
      <c r="D35" s="11" t="n">
        <v>13</v>
      </c>
      <c r="E35" s="11" t="n">
        <v>8</v>
      </c>
      <c r="F35" s="11" t="n">
        <v>5</v>
      </c>
      <c r="G35" s="27" t="n">
        <v>12</v>
      </c>
      <c r="H35" s="11" t="n">
        <v>1</v>
      </c>
      <c r="I35" s="11" t="n">
        <v>11</v>
      </c>
      <c r="J35" s="11" t="n">
        <v>5</v>
      </c>
      <c r="K35" s="11" t="n">
        <v>6</v>
      </c>
    </row>
    <row r="36">
      <c r="A36" s="25" t="inlineStr">
        <is>
          <t>New York</t>
        </is>
      </c>
      <c r="B36" s="11" t="n">
        <v>6</v>
      </c>
      <c r="C36" s="11" t="n">
        <v>1</v>
      </c>
      <c r="D36" s="11" t="n">
        <v>5</v>
      </c>
      <c r="E36" s="11" t="inlineStr">
        <is>
          <t>#</t>
        </is>
      </c>
      <c r="F36" s="11" t="n">
        <v>5</v>
      </c>
      <c r="G36" s="27" t="n">
        <v>7</v>
      </c>
      <c r="H36" s="11" t="n">
        <v>1</v>
      </c>
      <c r="I36" s="11" t="n">
        <v>6</v>
      </c>
      <c r="J36" s="11" t="n">
        <v>1</v>
      </c>
      <c r="K36" s="11" t="n">
        <v>5</v>
      </c>
    </row>
    <row r="37">
      <c r="A37" s="25" t="inlineStr">
        <is>
          <t>North Carolina</t>
        </is>
      </c>
      <c r="B37" s="11" t="n">
        <v>5</v>
      </c>
      <c r="C37" s="11" t="n">
        <v>1</v>
      </c>
      <c r="D37" s="11" t="n">
        <v>4</v>
      </c>
      <c r="E37" s="11" t="n">
        <v>2</v>
      </c>
      <c r="F37" s="11" t="n">
        <v>3</v>
      </c>
      <c r="G37" s="27" t="n">
        <v>4</v>
      </c>
      <c r="H37" s="11" t="n">
        <v>1</v>
      </c>
      <c r="I37" s="11" t="n">
        <v>3</v>
      </c>
      <c r="J37" s="11" t="n">
        <v>2</v>
      </c>
      <c r="K37" s="11" t="n">
        <v>1</v>
      </c>
    </row>
    <row r="38">
      <c r="A38" s="25" t="inlineStr">
        <is>
          <t>North Dakota</t>
        </is>
      </c>
      <c r="B38" s="11" t="n">
        <v>2</v>
      </c>
      <c r="C38" s="11" t="inlineStr">
        <is>
          <t>#</t>
        </is>
      </c>
      <c r="D38" s="11" t="n">
        <v>2</v>
      </c>
      <c r="E38" s="11" t="inlineStr">
        <is>
          <t>#</t>
        </is>
      </c>
      <c r="F38" s="11" t="n">
        <v>1</v>
      </c>
      <c r="G38" s="27" t="n">
        <v>3</v>
      </c>
      <c r="H38" s="11" t="inlineStr">
        <is>
          <t>#</t>
        </is>
      </c>
      <c r="I38" s="11" t="n">
        <v>2</v>
      </c>
      <c r="J38" s="11" t="n">
        <v>1</v>
      </c>
      <c r="K38" s="11" t="n">
        <v>1</v>
      </c>
    </row>
    <row r="39">
      <c r="A39" s="25" t="inlineStr">
        <is>
          <t>Ohio</t>
        </is>
      </c>
      <c r="B39" s="11" t="n">
        <v>3</v>
      </c>
      <c r="C39" s="11" t="inlineStr">
        <is>
          <t>#</t>
        </is>
      </c>
      <c r="D39" s="11" t="n">
        <v>3</v>
      </c>
      <c r="E39" s="11" t="n">
        <v>1</v>
      </c>
      <c r="F39" s="11" t="n">
        <v>2</v>
      </c>
      <c r="G39" s="27" t="n">
        <v>3</v>
      </c>
      <c r="H39" s="11" t="n">
        <v>1</v>
      </c>
      <c r="I39" s="11" t="n">
        <v>2</v>
      </c>
      <c r="J39" s="11" t="inlineStr">
        <is>
          <t>#</t>
        </is>
      </c>
      <c r="K39" s="11" t="n">
        <v>2</v>
      </c>
    </row>
    <row r="40">
      <c r="A40" s="25" t="inlineStr">
        <is>
          <t>Oklahoma</t>
        </is>
      </c>
      <c r="B40" s="11" t="n">
        <v>5</v>
      </c>
      <c r="C40" s="11" t="inlineStr">
        <is>
          <t>#</t>
        </is>
      </c>
      <c r="D40" s="11" t="n">
        <v>5</v>
      </c>
      <c r="E40" s="11" t="n">
        <v>3</v>
      </c>
      <c r="F40" s="11" t="n">
        <v>2</v>
      </c>
      <c r="G40" s="27" t="n">
        <v>5</v>
      </c>
      <c r="H40" s="11" t="inlineStr">
        <is>
          <t>#</t>
        </is>
      </c>
      <c r="I40" s="11" t="n">
        <v>4</v>
      </c>
      <c r="J40" s="11" t="n">
        <v>3</v>
      </c>
      <c r="K40" s="11" t="n">
        <v>2</v>
      </c>
    </row>
    <row r="41">
      <c r="A41" s="25" t="inlineStr">
        <is>
          <t>Oregon</t>
        </is>
      </c>
      <c r="B41" s="11" t="n">
        <v>4</v>
      </c>
      <c r="C41" s="11" t="n">
        <v>1</v>
      </c>
      <c r="D41" s="11" t="n">
        <v>3</v>
      </c>
      <c r="E41" s="11" t="n">
        <v>1</v>
      </c>
      <c r="F41" s="11" t="n">
        <v>2</v>
      </c>
      <c r="G41" s="27" t="n">
        <v>5</v>
      </c>
      <c r="H41" s="11" t="inlineStr">
        <is>
          <t>#</t>
        </is>
      </c>
      <c r="I41" s="11" t="n">
        <v>5</v>
      </c>
      <c r="J41" s="11" t="n">
        <v>3</v>
      </c>
      <c r="K41" s="11" t="n">
        <v>2</v>
      </c>
    </row>
    <row r="42">
      <c r="A42" s="25" t="inlineStr">
        <is>
          <t>Pennsylvania</t>
        </is>
      </c>
      <c r="B42" s="11" t="n">
        <v>3</v>
      </c>
      <c r="C42" s="11" t="inlineStr">
        <is>
          <t>#</t>
        </is>
      </c>
      <c r="D42" s="11" t="n">
        <v>2</v>
      </c>
      <c r="E42" s="11" t="n">
        <v>1</v>
      </c>
      <c r="F42" s="11" t="n">
        <v>1</v>
      </c>
      <c r="G42" s="27" t="n">
        <v>3</v>
      </c>
      <c r="H42" s="11" t="inlineStr">
        <is>
          <t>#</t>
        </is>
      </c>
      <c r="I42" s="11" t="n">
        <v>3</v>
      </c>
      <c r="J42" s="11" t="n">
        <v>1</v>
      </c>
      <c r="K42" s="11" t="n">
        <v>2</v>
      </c>
    </row>
    <row r="43">
      <c r="A43" s="25" t="inlineStr">
        <is>
          <t>Rhode Island</t>
        </is>
      </c>
      <c r="B43" s="11" t="n">
        <v>5</v>
      </c>
      <c r="C43" s="11" t="n">
        <v>1</v>
      </c>
      <c r="D43" s="11" t="n">
        <v>5</v>
      </c>
      <c r="E43" s="11" t="n">
        <v>2</v>
      </c>
      <c r="F43" s="11" t="n">
        <v>3</v>
      </c>
      <c r="G43" s="27" t="n">
        <v>6</v>
      </c>
      <c r="H43" s="11" t="n">
        <v>1</v>
      </c>
      <c r="I43" s="11" t="n">
        <v>5</v>
      </c>
      <c r="J43" s="11" t="n">
        <v>1</v>
      </c>
      <c r="K43" s="11" t="n">
        <v>4</v>
      </c>
    </row>
    <row r="44">
      <c r="A44" s="25" t="inlineStr">
        <is>
          <t>South Carolina</t>
        </is>
      </c>
      <c r="B44" s="11" t="n">
        <v>5</v>
      </c>
      <c r="C44" s="11" t="inlineStr">
        <is>
          <t>#</t>
        </is>
      </c>
      <c r="D44" s="11" t="n">
        <v>4</v>
      </c>
      <c r="E44" s="11" t="n">
        <v>3</v>
      </c>
      <c r="F44" s="11" t="n">
        <v>1</v>
      </c>
      <c r="G44" s="27" t="n">
        <v>7</v>
      </c>
      <c r="H44" s="11" t="inlineStr">
        <is>
          <t>#</t>
        </is>
      </c>
      <c r="I44" s="11" t="n">
        <v>7</v>
      </c>
      <c r="J44" s="11" t="n">
        <v>6</v>
      </c>
      <c r="K44" s="11" t="n">
        <v>1</v>
      </c>
    </row>
    <row r="45">
      <c r="A45" s="25" t="inlineStr">
        <is>
          <t>South Dakota</t>
        </is>
      </c>
      <c r="B45" s="11" t="n">
        <v>3</v>
      </c>
      <c r="C45" s="11" t="inlineStr">
        <is>
          <t>#</t>
        </is>
      </c>
      <c r="D45" s="11" t="n">
        <v>2</v>
      </c>
      <c r="E45" s="11" t="n">
        <v>1</v>
      </c>
      <c r="F45" s="11" t="n">
        <v>1</v>
      </c>
      <c r="G45" s="27" t="n">
        <v>3</v>
      </c>
      <c r="H45" s="11" t="n">
        <v>1</v>
      </c>
      <c r="I45" s="11" t="n">
        <v>2</v>
      </c>
      <c r="J45" s="11" t="n">
        <v>1</v>
      </c>
      <c r="K45" s="11" t="n">
        <v>1</v>
      </c>
    </row>
    <row r="46">
      <c r="A46" s="25" t="inlineStr">
        <is>
          <t>Tennessee</t>
        </is>
      </c>
      <c r="B46" s="11" t="n">
        <v>3</v>
      </c>
      <c r="C46" s="11" t="inlineStr">
        <is>
          <t>#</t>
        </is>
      </c>
      <c r="D46" s="11" t="n">
        <v>2</v>
      </c>
      <c r="E46" s="11" t="inlineStr">
        <is>
          <t>#</t>
        </is>
      </c>
      <c r="F46" s="11" t="n">
        <v>2</v>
      </c>
      <c r="G46" s="27" t="n">
        <v>3</v>
      </c>
      <c r="H46" s="11" t="inlineStr">
        <is>
          <t>#</t>
        </is>
      </c>
      <c r="I46" s="11" t="n">
        <v>3</v>
      </c>
      <c r="J46" s="11" t="n">
        <v>1</v>
      </c>
      <c r="K46" s="11" t="n">
        <v>2</v>
      </c>
    </row>
    <row r="47">
      <c r="A47" s="25" t="inlineStr">
        <is>
          <t>Texas</t>
        </is>
      </c>
      <c r="B47" s="11" t="n">
        <v>11</v>
      </c>
      <c r="C47" s="11" t="n">
        <v>1</v>
      </c>
      <c r="D47" s="11" t="n">
        <v>10</v>
      </c>
      <c r="E47" s="11" t="n">
        <v>6</v>
      </c>
      <c r="F47" s="11" t="n">
        <v>5</v>
      </c>
      <c r="G47" s="27" t="n">
        <v>12</v>
      </c>
      <c r="H47" s="11" t="n">
        <v>1</v>
      </c>
      <c r="I47" s="11" t="n">
        <v>11</v>
      </c>
      <c r="J47" s="11" t="n">
        <v>7</v>
      </c>
      <c r="K47" s="11" t="n">
        <v>4</v>
      </c>
    </row>
    <row r="48">
      <c r="A48" s="25" t="inlineStr">
        <is>
          <t>Utah</t>
        </is>
      </c>
      <c r="B48" s="11" t="n">
        <v>4</v>
      </c>
      <c r="C48" s="11" t="n">
        <v>1</v>
      </c>
      <c r="D48" s="11" t="n">
        <v>3</v>
      </c>
      <c r="E48" s="11" t="n">
        <v>1</v>
      </c>
      <c r="F48" s="11" t="n">
        <v>2</v>
      </c>
      <c r="G48" s="27" t="n">
        <v>5</v>
      </c>
      <c r="H48" s="11" t="inlineStr">
        <is>
          <t>#</t>
        </is>
      </c>
      <c r="I48" s="11" t="n">
        <v>5</v>
      </c>
      <c r="J48" s="11" t="n">
        <v>2</v>
      </c>
      <c r="K48" s="11" t="n">
        <v>3</v>
      </c>
    </row>
    <row r="49">
      <c r="A49" s="25" t="inlineStr">
        <is>
          <t>Vermont</t>
        </is>
      </c>
      <c r="B49" s="11" t="n">
        <v>2</v>
      </c>
      <c r="C49" s="11" t="inlineStr">
        <is>
          <t>#</t>
        </is>
      </c>
      <c r="D49" s="11" t="n">
        <v>1</v>
      </c>
      <c r="E49" s="11" t="inlineStr">
        <is>
          <t>#</t>
        </is>
      </c>
      <c r="F49" s="11" t="n">
        <v>1</v>
      </c>
      <c r="G49" s="27" t="n">
        <v>2</v>
      </c>
      <c r="H49" s="11" t="inlineStr">
        <is>
          <t>#</t>
        </is>
      </c>
      <c r="I49" s="11" t="n">
        <v>2</v>
      </c>
      <c r="J49" s="11" t="n">
        <v>1</v>
      </c>
      <c r="K49" s="11" t="n">
        <v>1</v>
      </c>
    </row>
    <row r="50">
      <c r="A50" s="25" t="inlineStr">
        <is>
          <t>Virginia</t>
        </is>
      </c>
      <c r="B50" s="11" t="n">
        <v>5</v>
      </c>
      <c r="C50" s="11" t="n">
        <v>1</v>
      </c>
      <c r="D50" s="11" t="n">
        <v>5</v>
      </c>
      <c r="E50" s="11" t="n">
        <v>3</v>
      </c>
      <c r="F50" s="11" t="n">
        <v>2</v>
      </c>
      <c r="G50" s="27" t="n">
        <v>6</v>
      </c>
      <c r="H50" s="11" t="n">
        <v>1</v>
      </c>
      <c r="I50" s="11" t="n">
        <v>5</v>
      </c>
      <c r="J50" s="11" t="n">
        <v>3</v>
      </c>
      <c r="K50" s="11" t="n">
        <v>2</v>
      </c>
    </row>
    <row r="51">
      <c r="A51" s="25" t="inlineStr">
        <is>
          <t>Washington</t>
        </is>
      </c>
      <c r="B51" s="11" t="n">
        <v>7</v>
      </c>
      <c r="C51" s="11" t="n">
        <v>1</v>
      </c>
      <c r="D51" s="11" t="n">
        <v>6</v>
      </c>
      <c r="E51" s="11" t="n">
        <v>4</v>
      </c>
      <c r="F51" s="11" t="n">
        <v>2</v>
      </c>
      <c r="G51" s="27" t="n">
        <v>6</v>
      </c>
      <c r="H51" s="11" t="n">
        <v>1</v>
      </c>
      <c r="I51" s="11" t="n">
        <v>5</v>
      </c>
      <c r="J51" s="11" t="n">
        <v>3</v>
      </c>
      <c r="K51" s="11" t="n">
        <v>2</v>
      </c>
    </row>
    <row r="52">
      <c r="A52" s="25" t="inlineStr">
        <is>
          <t>West Virginia</t>
        </is>
      </c>
      <c r="B52" s="11" t="n">
        <v>1</v>
      </c>
      <c r="C52" s="11" t="inlineStr">
        <is>
          <t>#</t>
        </is>
      </c>
      <c r="D52" s="11" t="n">
        <v>1</v>
      </c>
      <c r="E52" s="11" t="n">
        <v>1</v>
      </c>
      <c r="F52" s="11" t="inlineStr">
        <is>
          <t>#</t>
        </is>
      </c>
      <c r="G52" s="27" t="n">
        <v>1</v>
      </c>
      <c r="H52" s="11" t="inlineStr">
        <is>
          <t>#</t>
        </is>
      </c>
      <c r="I52" s="11" t="n">
        <v>1</v>
      </c>
      <c r="J52" s="11" t="n">
        <v>1</v>
      </c>
      <c r="K52" s="11" t="inlineStr">
        <is>
          <t>#</t>
        </is>
      </c>
    </row>
    <row r="53">
      <c r="A53" s="25" t="inlineStr">
        <is>
          <t>Wisconsin</t>
        </is>
      </c>
      <c r="B53" s="11" t="n">
        <v>4</v>
      </c>
      <c r="C53" s="11" t="inlineStr">
        <is>
          <t>#</t>
        </is>
      </c>
      <c r="D53" s="11" t="n">
        <v>4</v>
      </c>
      <c r="E53" s="11" t="n">
        <v>1</v>
      </c>
      <c r="F53" s="11" t="n">
        <v>3</v>
      </c>
      <c r="G53" s="27" t="n">
        <v>5</v>
      </c>
      <c r="H53" s="11" t="inlineStr">
        <is>
          <t>#</t>
        </is>
      </c>
      <c r="I53" s="11" t="n">
        <v>4</v>
      </c>
      <c r="J53" s="11" t="n">
        <v>2</v>
      </c>
      <c r="K53" s="11" t="n">
        <v>3</v>
      </c>
    </row>
    <row r="54">
      <c r="A54" s="25" t="inlineStr">
        <is>
          <t>Wyoming</t>
        </is>
      </c>
      <c r="B54" s="11" t="n">
        <v>2</v>
      </c>
      <c r="C54" s="11" t="inlineStr">
        <is>
          <t>#</t>
        </is>
      </c>
      <c r="D54" s="11" t="n">
        <v>2</v>
      </c>
      <c r="E54" s="11" t="n">
        <v>1</v>
      </c>
      <c r="F54" s="11" t="n">
        <v>1</v>
      </c>
      <c r="G54" s="27" t="n">
        <v>2</v>
      </c>
      <c r="H54" s="11" t="inlineStr">
        <is>
          <t>#</t>
        </is>
      </c>
      <c r="I54" s="11" t="n">
        <v>2</v>
      </c>
      <c r="J54" s="11" t="n">
        <v>1</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2</v>
      </c>
      <c r="D56" s="11" t="n">
        <v>5</v>
      </c>
      <c r="E56" s="11" t="n">
        <v>1</v>
      </c>
      <c r="F56" s="11" t="n">
        <v>4</v>
      </c>
      <c r="G56" s="27" t="n">
        <v>8</v>
      </c>
      <c r="H56" s="11" t="n">
        <v>2</v>
      </c>
      <c r="I56" s="11" t="n">
        <v>6</v>
      </c>
      <c r="J56" s="11" t="n">
        <v>1</v>
      </c>
      <c r="K56" s="11" t="n">
        <v>4</v>
      </c>
    </row>
    <row r="57">
      <c r="A57" s="28" t="inlineStr">
        <is>
          <t>DoDEA¹</t>
        </is>
      </c>
      <c r="B57" s="15" t="n">
        <v>5</v>
      </c>
      <c r="C57" s="15" t="n">
        <v>1</v>
      </c>
      <c r="D57" s="15" t="n">
        <v>5</v>
      </c>
      <c r="E57" s="15" t="n">
        <v>3</v>
      </c>
      <c r="F57" s="15" t="n">
        <v>2</v>
      </c>
      <c r="G57" s="32" t="n">
        <v>5</v>
      </c>
      <c r="H57" s="15" t="n">
        <v>1</v>
      </c>
      <c r="I57" s="15" t="n">
        <v>4</v>
      </c>
      <c r="J57" s="15" t="n">
        <v>2</v>
      </c>
      <c r="K57" s="15" t="n">
        <v>2</v>
      </c>
    </row>
    <row r="58">
      <c r="A58" s="16" t="inlineStr">
        <is>
          <t>See notes at end of table.</t>
        </is>
      </c>
    </row>
  </sheetData>
  <mergeCells count="4">
    <mergeCell ref="A2:A3"/>
    <mergeCell ref="B2:F2"/>
    <mergeCell ref="G2:K2"/>
    <mergeCell ref="A55:K55"/>
  </mergeCells>
  <pageMargins left="0.75" right="0.75" top="1" bottom="1" header="0.5" footer="0.5"/>
</worksheet>
</file>

<file path=xl/worksheets/sheet59.xml><?xml version="1.0" encoding="utf-8"?>
<worksheet xmlns="http://schemas.openxmlformats.org/spreadsheetml/2006/main">
  <sheetPr>
    <outlinePr summaryBelow="1" summaryRight="1"/>
    <pageSetUpPr/>
  </sheetPr>
  <dimension ref="A1:K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A-28. Percentage of eighth-grade public school students identified as English learners excluded and assessed in NAEP reading when accommodations were permitted, by state/jurisdiction: Various years, 1998–2022—Continued</t>
        </is>
      </c>
    </row>
    <row r="2">
      <c r="A2" s="17" t="inlineStr">
        <is>
          <t>State/jurisdiction</t>
        </is>
      </c>
      <c r="B2" s="18" t="n">
        <v>2019</v>
      </c>
      <c r="C2" s="19" t="n"/>
      <c r="D2" s="19" t="n"/>
      <c r="E2" s="19" t="n"/>
      <c r="F2" s="19" t="n"/>
      <c r="G2" s="18" t="n">
        <v>2022</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8</v>
      </c>
      <c r="C4" s="11" t="n">
        <v>1</v>
      </c>
      <c r="D4" s="11" t="n">
        <v>7</v>
      </c>
      <c r="E4" s="11" t="n">
        <v>4</v>
      </c>
      <c r="F4" s="11" t="n">
        <v>3</v>
      </c>
      <c r="G4" s="27" t="n">
        <v>10</v>
      </c>
      <c r="H4" s="11" t="n">
        <v>1</v>
      </c>
      <c r="I4" s="11" t="n">
        <v>9</v>
      </c>
      <c r="J4" s="11" t="n">
        <v>6</v>
      </c>
      <c r="K4" s="11" t="n">
        <v>3</v>
      </c>
    </row>
    <row r="5">
      <c r="A5" s="25" t="inlineStr">
        <is>
          <t>Alabama</t>
        </is>
      </c>
      <c r="B5" s="11" t="n">
        <v>1</v>
      </c>
      <c r="C5" s="11" t="inlineStr">
        <is>
          <t>#</t>
        </is>
      </c>
      <c r="D5" s="11" t="n">
        <v>1</v>
      </c>
      <c r="E5" s="11" t="n">
        <v>1</v>
      </c>
      <c r="F5" s="11" t="inlineStr">
        <is>
          <t>#</t>
        </is>
      </c>
      <c r="G5" s="27" t="n">
        <v>4</v>
      </c>
      <c r="H5" s="11" t="inlineStr">
        <is>
          <t>#</t>
        </is>
      </c>
      <c r="I5" s="11" t="n">
        <v>4</v>
      </c>
      <c r="J5" s="11" t="n">
        <v>3</v>
      </c>
      <c r="K5" s="11" t="n">
        <v>1</v>
      </c>
    </row>
    <row r="6">
      <c r="A6" s="25" t="inlineStr">
        <is>
          <t>Alaska</t>
        </is>
      </c>
      <c r="B6" s="11" t="n">
        <v>12</v>
      </c>
      <c r="C6" s="11" t="inlineStr">
        <is>
          <t>#</t>
        </is>
      </c>
      <c r="D6" s="11" t="n">
        <v>12</v>
      </c>
      <c r="E6" s="11" t="n">
        <v>5</v>
      </c>
      <c r="F6" s="11" t="n">
        <v>6</v>
      </c>
      <c r="G6" s="27" t="n">
        <v>14</v>
      </c>
      <c r="H6" s="11" t="inlineStr">
        <is>
          <t>#</t>
        </is>
      </c>
      <c r="I6" s="11" t="n">
        <v>14</v>
      </c>
      <c r="J6" s="11" t="n">
        <v>9</v>
      </c>
      <c r="K6" s="11" t="n">
        <v>5</v>
      </c>
    </row>
    <row r="7">
      <c r="A7" s="25" t="inlineStr">
        <is>
          <t>Arizona</t>
        </is>
      </c>
      <c r="B7" s="11" t="n">
        <v>6</v>
      </c>
      <c r="C7" s="11" t="n">
        <v>1</v>
      </c>
      <c r="D7" s="11" t="n">
        <v>6</v>
      </c>
      <c r="E7" s="11" t="n">
        <v>3</v>
      </c>
      <c r="F7" s="11" t="n">
        <v>3</v>
      </c>
      <c r="G7" s="27" t="n">
        <v>8</v>
      </c>
      <c r="H7" s="11" t="inlineStr">
        <is>
          <t>#</t>
        </is>
      </c>
      <c r="I7" s="11" t="n">
        <v>8</v>
      </c>
      <c r="J7" s="11" t="n">
        <v>6</v>
      </c>
      <c r="K7" s="11" t="n">
        <v>2</v>
      </c>
    </row>
    <row r="8">
      <c r="A8" s="25" t="inlineStr">
        <is>
          <t>Arkansas</t>
        </is>
      </c>
      <c r="B8" s="11" t="n">
        <v>6</v>
      </c>
      <c r="C8" s="11" t="inlineStr">
        <is>
          <t>#</t>
        </is>
      </c>
      <c r="D8" s="11" t="n">
        <v>6</v>
      </c>
      <c r="E8" s="11" t="n">
        <v>2</v>
      </c>
      <c r="F8" s="11" t="n">
        <v>4</v>
      </c>
      <c r="G8" s="27" t="n">
        <v>8</v>
      </c>
      <c r="H8" s="11" t="n">
        <v>1</v>
      </c>
      <c r="I8" s="11" t="n">
        <v>7</v>
      </c>
      <c r="J8" s="11" t="n">
        <v>2</v>
      </c>
      <c r="K8" s="11" t="n">
        <v>5</v>
      </c>
    </row>
    <row r="9">
      <c r="A9" s="25" t="inlineStr">
        <is>
          <t>California</t>
        </is>
      </c>
      <c r="B9" s="11" t="n">
        <v>15</v>
      </c>
      <c r="C9" s="11" t="n">
        <v>1</v>
      </c>
      <c r="D9" s="11" t="n">
        <v>14</v>
      </c>
      <c r="E9" s="11" t="n">
        <v>11</v>
      </c>
      <c r="F9" s="11" t="n">
        <v>3</v>
      </c>
      <c r="G9" s="27" t="n">
        <v>18</v>
      </c>
      <c r="H9" s="11" t="n">
        <v>2</v>
      </c>
      <c r="I9" s="11" t="n">
        <v>17</v>
      </c>
      <c r="J9" s="11" t="n">
        <v>14</v>
      </c>
      <c r="K9" s="11" t="n">
        <v>3</v>
      </c>
    </row>
    <row r="10">
      <c r="A10" s="25" t="inlineStr">
        <is>
          <t>Colorado</t>
        </is>
      </c>
      <c r="B10" s="11" t="n">
        <v>8</v>
      </c>
      <c r="C10" s="11" t="n">
        <v>1</v>
      </c>
      <c r="D10" s="11" t="n">
        <v>8</v>
      </c>
      <c r="E10" s="11" t="n">
        <v>5</v>
      </c>
      <c r="F10" s="11" t="n">
        <v>3</v>
      </c>
      <c r="G10" s="27" t="n">
        <v>10</v>
      </c>
      <c r="H10" s="11" t="n">
        <v>1</v>
      </c>
      <c r="I10" s="11" t="n">
        <v>9</v>
      </c>
      <c r="J10" s="11" t="n">
        <v>7</v>
      </c>
      <c r="K10" s="11" t="n">
        <v>2</v>
      </c>
    </row>
    <row r="11">
      <c r="A11" s="25" t="inlineStr">
        <is>
          <t>Connecticut</t>
        </is>
      </c>
      <c r="B11" s="11" t="n">
        <v>5</v>
      </c>
      <c r="C11" s="11" t="n">
        <v>1</v>
      </c>
      <c r="D11" s="11" t="n">
        <v>4</v>
      </c>
      <c r="E11" s="11" t="n">
        <v>2</v>
      </c>
      <c r="F11" s="11" t="n">
        <v>2</v>
      </c>
      <c r="G11" s="27" t="n">
        <v>6</v>
      </c>
      <c r="H11" s="11" t="n">
        <v>1</v>
      </c>
      <c r="I11" s="11" t="n">
        <v>5</v>
      </c>
      <c r="J11" s="11" t="n">
        <v>2</v>
      </c>
      <c r="K11" s="11" t="n">
        <v>3</v>
      </c>
    </row>
    <row r="12">
      <c r="A12" s="25" t="inlineStr">
        <is>
          <t>Delaware</t>
        </is>
      </c>
      <c r="B12" s="11" t="n">
        <v>4</v>
      </c>
      <c r="C12" s="11" t="inlineStr">
        <is>
          <t>#</t>
        </is>
      </c>
      <c r="D12" s="11" t="n">
        <v>4</v>
      </c>
      <c r="E12" s="11" t="n">
        <v>2</v>
      </c>
      <c r="F12" s="11" t="n">
        <v>2</v>
      </c>
      <c r="G12" s="27" t="n">
        <v>10</v>
      </c>
      <c r="H12" s="11" t="n">
        <v>1</v>
      </c>
      <c r="I12" s="11" t="n">
        <v>10</v>
      </c>
      <c r="J12" s="11" t="n">
        <v>5</v>
      </c>
      <c r="K12" s="11" t="n">
        <v>4</v>
      </c>
    </row>
    <row r="13">
      <c r="A13" s="25" t="inlineStr">
        <is>
          <t>Florida</t>
        </is>
      </c>
      <c r="B13" s="11" t="n">
        <v>7</v>
      </c>
      <c r="C13" s="11" t="n">
        <v>1</v>
      </c>
      <c r="D13" s="11" t="n">
        <v>6</v>
      </c>
      <c r="E13" s="11" t="n">
        <v>1</v>
      </c>
      <c r="F13" s="11" t="n">
        <v>5</v>
      </c>
      <c r="G13" s="27" t="n">
        <v>7</v>
      </c>
      <c r="H13" s="11" t="n">
        <v>1</v>
      </c>
      <c r="I13" s="11" t="n">
        <v>6</v>
      </c>
      <c r="J13" s="11" t="n">
        <v>1</v>
      </c>
      <c r="K13" s="11" t="n">
        <v>5</v>
      </c>
    </row>
    <row r="14">
      <c r="A14" s="25" t="inlineStr">
        <is>
          <t>Georgia</t>
        </is>
      </c>
      <c r="B14" s="11" t="n">
        <v>4</v>
      </c>
      <c r="C14" s="11" t="n">
        <v>1</v>
      </c>
      <c r="D14" s="11" t="n">
        <v>3</v>
      </c>
      <c r="E14" s="11" t="n">
        <v>1</v>
      </c>
      <c r="F14" s="11" t="n">
        <v>3</v>
      </c>
      <c r="G14" s="27" t="n">
        <v>6</v>
      </c>
      <c r="H14" s="11" t="inlineStr">
        <is>
          <t>#</t>
        </is>
      </c>
      <c r="I14" s="11" t="n">
        <v>6</v>
      </c>
      <c r="J14" s="11" t="n">
        <v>2</v>
      </c>
      <c r="K14" s="11" t="n">
        <v>4</v>
      </c>
    </row>
    <row r="15">
      <c r="A15" s="25" t="inlineStr">
        <is>
          <t>Hawaii</t>
        </is>
      </c>
      <c r="B15" s="11" t="n">
        <v>7</v>
      </c>
      <c r="C15" s="11" t="n">
        <v>1</v>
      </c>
      <c r="D15" s="11" t="n">
        <v>6</v>
      </c>
      <c r="E15" s="11" t="n">
        <v>5</v>
      </c>
      <c r="F15" s="11" t="n">
        <v>1</v>
      </c>
      <c r="G15" s="27" t="n">
        <v>12</v>
      </c>
      <c r="H15" s="11" t="inlineStr">
        <is>
          <t>#</t>
        </is>
      </c>
      <c r="I15" s="11" t="n">
        <v>11</v>
      </c>
      <c r="J15" s="11" t="n">
        <v>10</v>
      </c>
      <c r="K15" s="11" t="n">
        <v>2</v>
      </c>
    </row>
    <row r="16">
      <c r="A16" s="25" t="inlineStr">
        <is>
          <t>Idaho</t>
        </is>
      </c>
      <c r="B16" s="11" t="n">
        <v>4</v>
      </c>
      <c r="C16" s="11" t="inlineStr">
        <is>
          <t>#</t>
        </is>
      </c>
      <c r="D16" s="11" t="n">
        <v>4</v>
      </c>
      <c r="E16" s="11" t="n">
        <v>2</v>
      </c>
      <c r="F16" s="11" t="n">
        <v>2</v>
      </c>
      <c r="G16" s="27" t="n">
        <v>6</v>
      </c>
      <c r="H16" s="11" t="n">
        <v>1</v>
      </c>
      <c r="I16" s="11" t="n">
        <v>6</v>
      </c>
      <c r="J16" s="11" t="n">
        <v>4</v>
      </c>
      <c r="K16" s="11" t="n">
        <v>2</v>
      </c>
    </row>
    <row r="17">
      <c r="A17" s="25" t="inlineStr">
        <is>
          <t>Illinois</t>
        </is>
      </c>
      <c r="B17" s="11" t="n">
        <v>7</v>
      </c>
      <c r="C17" s="11" t="inlineStr">
        <is>
          <t>#</t>
        </is>
      </c>
      <c r="D17" s="11" t="n">
        <v>6</v>
      </c>
      <c r="E17" s="11" t="n">
        <v>2</v>
      </c>
      <c r="F17" s="11" t="n">
        <v>4</v>
      </c>
      <c r="G17" s="27" t="n">
        <v>12</v>
      </c>
      <c r="H17" s="11" t="inlineStr">
        <is>
          <t>#</t>
        </is>
      </c>
      <c r="I17" s="11" t="n">
        <v>12</v>
      </c>
      <c r="J17" s="11" t="n">
        <v>6</v>
      </c>
      <c r="K17" s="11" t="n">
        <v>5</v>
      </c>
    </row>
    <row r="18">
      <c r="A18" s="25" t="inlineStr">
        <is>
          <t>Indiana</t>
        </is>
      </c>
      <c r="B18" s="11" t="n">
        <v>5</v>
      </c>
      <c r="C18" s="11" t="inlineStr">
        <is>
          <t>#</t>
        </is>
      </c>
      <c r="D18" s="11" t="n">
        <v>4</v>
      </c>
      <c r="E18" s="11" t="n">
        <v>2</v>
      </c>
      <c r="F18" s="11" t="n">
        <v>2</v>
      </c>
      <c r="G18" s="27" t="n">
        <v>7</v>
      </c>
      <c r="H18" s="11" t="inlineStr">
        <is>
          <t>#</t>
        </is>
      </c>
      <c r="I18" s="11" t="n">
        <v>7</v>
      </c>
      <c r="J18" s="11" t="n">
        <v>2</v>
      </c>
      <c r="K18" s="11" t="n">
        <v>5</v>
      </c>
    </row>
    <row r="19">
      <c r="A19" s="25" t="inlineStr">
        <is>
          <t>Iowa</t>
        </is>
      </c>
      <c r="B19" s="11" t="n">
        <v>5</v>
      </c>
      <c r="C19" s="11" t="inlineStr">
        <is>
          <t>#</t>
        </is>
      </c>
      <c r="D19" s="11" t="n">
        <v>5</v>
      </c>
      <c r="E19" s="11" t="n">
        <v>2</v>
      </c>
      <c r="F19" s="11" t="n">
        <v>3</v>
      </c>
      <c r="G19" s="27" t="n">
        <v>5</v>
      </c>
      <c r="H19" s="11" t="inlineStr">
        <is>
          <t>#</t>
        </is>
      </c>
      <c r="I19" s="11" t="n">
        <v>5</v>
      </c>
      <c r="J19" s="11" t="n">
        <v>1</v>
      </c>
      <c r="K19" s="11" t="n">
        <v>4</v>
      </c>
    </row>
    <row r="20">
      <c r="A20" s="25" t="inlineStr">
        <is>
          <t>Kansas</t>
        </is>
      </c>
      <c r="B20" s="11" t="n">
        <v>9</v>
      </c>
      <c r="C20" s="11" t="n">
        <v>1</v>
      </c>
      <c r="D20" s="11" t="n">
        <v>9</v>
      </c>
      <c r="E20" s="11" t="n">
        <v>7</v>
      </c>
      <c r="F20" s="11" t="n">
        <v>2</v>
      </c>
      <c r="G20" s="27" t="n">
        <v>7</v>
      </c>
      <c r="H20" s="11" t="inlineStr">
        <is>
          <t>#</t>
        </is>
      </c>
      <c r="I20" s="11" t="n">
        <v>7</v>
      </c>
      <c r="J20" s="11" t="n">
        <v>6</v>
      </c>
      <c r="K20" s="11" t="n">
        <v>2</v>
      </c>
    </row>
    <row r="21">
      <c r="A21" s="25" t="inlineStr">
        <is>
          <t>Kentucky</t>
        </is>
      </c>
      <c r="B21" s="11" t="n">
        <v>3</v>
      </c>
      <c r="C21" s="11" t="inlineStr">
        <is>
          <t>#</t>
        </is>
      </c>
      <c r="D21" s="11" t="n">
        <v>2</v>
      </c>
      <c r="E21" s="11" t="n">
        <v>1</v>
      </c>
      <c r="F21" s="11" t="n">
        <v>2</v>
      </c>
      <c r="G21" s="27" t="n">
        <v>4</v>
      </c>
      <c r="H21" s="11" t="inlineStr">
        <is>
          <t>#</t>
        </is>
      </c>
      <c r="I21" s="11" t="n">
        <v>4</v>
      </c>
      <c r="J21" s="11" t="n">
        <v>1</v>
      </c>
      <c r="K21" s="11" t="n">
        <v>3</v>
      </c>
    </row>
    <row r="22">
      <c r="A22" s="25" t="inlineStr">
        <is>
          <t>Louisiana</t>
        </is>
      </c>
      <c r="B22" s="11" t="n">
        <v>3</v>
      </c>
      <c r="C22" s="11" t="inlineStr">
        <is>
          <t>#</t>
        </is>
      </c>
      <c r="D22" s="11" t="n">
        <v>3</v>
      </c>
      <c r="E22" s="11" t="n">
        <v>1</v>
      </c>
      <c r="F22" s="11" t="n">
        <v>2</v>
      </c>
      <c r="G22" s="27" t="n">
        <v>3</v>
      </c>
      <c r="H22" s="11" t="n">
        <v>1</v>
      </c>
      <c r="I22" s="11" t="n">
        <v>3</v>
      </c>
      <c r="J22" s="11" t="inlineStr">
        <is>
          <t>#</t>
        </is>
      </c>
      <c r="K22" s="11" t="n">
        <v>2</v>
      </c>
    </row>
    <row r="23">
      <c r="A23" s="25" t="inlineStr">
        <is>
          <t>Maine</t>
        </is>
      </c>
      <c r="B23" s="11" t="n">
        <v>3</v>
      </c>
      <c r="C23" s="11" t="inlineStr">
        <is>
          <t>#</t>
        </is>
      </c>
      <c r="D23" s="11" t="n">
        <v>3</v>
      </c>
      <c r="E23" s="11" t="n">
        <v>2</v>
      </c>
      <c r="F23" s="11" t="n">
        <v>1</v>
      </c>
      <c r="G23" s="27" t="n">
        <v>3</v>
      </c>
      <c r="H23" s="11" t="inlineStr">
        <is>
          <t>#</t>
        </is>
      </c>
      <c r="I23" s="11" t="n">
        <v>2</v>
      </c>
      <c r="J23" s="11" t="n">
        <v>2</v>
      </c>
      <c r="K23" s="11" t="n">
        <v>1</v>
      </c>
    </row>
    <row r="24">
      <c r="A24" s="25" t="inlineStr">
        <is>
          <t>Maryland</t>
        </is>
      </c>
      <c r="B24" s="11" t="n">
        <v>6</v>
      </c>
      <c r="C24" s="11" t="n">
        <v>1</v>
      </c>
      <c r="D24" s="11" t="n">
        <v>5</v>
      </c>
      <c r="E24" s="11" t="n">
        <v>1</v>
      </c>
      <c r="F24" s="11" t="n">
        <v>4</v>
      </c>
      <c r="G24" s="27" t="n">
        <v>10</v>
      </c>
      <c r="H24" s="11" t="n">
        <v>1</v>
      </c>
      <c r="I24" s="11" t="n">
        <v>8</v>
      </c>
      <c r="J24" s="11" t="n">
        <v>2</v>
      </c>
      <c r="K24" s="11" t="n">
        <v>7</v>
      </c>
    </row>
    <row r="25">
      <c r="A25" s="25" t="inlineStr">
        <is>
          <t>Massachusetts</t>
        </is>
      </c>
      <c r="B25" s="11" t="n">
        <v>7</v>
      </c>
      <c r="C25" s="11" t="n">
        <v>1</v>
      </c>
      <c r="D25" s="11" t="n">
        <v>5</v>
      </c>
      <c r="E25" s="11" t="n">
        <v>4</v>
      </c>
      <c r="F25" s="11" t="n">
        <v>1</v>
      </c>
      <c r="G25" s="27" t="n">
        <v>7</v>
      </c>
      <c r="H25" s="11" t="n">
        <v>2</v>
      </c>
      <c r="I25" s="11" t="n">
        <v>6</v>
      </c>
      <c r="J25" s="11" t="n">
        <v>4</v>
      </c>
      <c r="K25" s="11" t="n">
        <v>2</v>
      </c>
    </row>
    <row r="26">
      <c r="A26" s="25" t="inlineStr">
        <is>
          <t>Michigan</t>
        </is>
      </c>
      <c r="B26" s="11" t="n">
        <v>6</v>
      </c>
      <c r="C26" s="11" t="n">
        <v>1</v>
      </c>
      <c r="D26" s="11" t="n">
        <v>6</v>
      </c>
      <c r="E26" s="11" t="n">
        <v>3</v>
      </c>
      <c r="F26" s="11" t="n">
        <v>2</v>
      </c>
      <c r="G26" s="27" t="n">
        <v>6</v>
      </c>
      <c r="H26" s="11" t="inlineStr">
        <is>
          <t>#</t>
        </is>
      </c>
      <c r="I26" s="11" t="n">
        <v>6</v>
      </c>
      <c r="J26" s="11" t="n">
        <v>4</v>
      </c>
      <c r="K26" s="11" t="n">
        <v>1</v>
      </c>
    </row>
    <row r="27">
      <c r="A27" s="25" t="inlineStr">
        <is>
          <t>Minnesota</t>
        </is>
      </c>
      <c r="B27" s="11" t="n">
        <v>6</v>
      </c>
      <c r="C27" s="11" t="n">
        <v>1</v>
      </c>
      <c r="D27" s="11" t="n">
        <v>5</v>
      </c>
      <c r="E27" s="11" t="n">
        <v>4</v>
      </c>
      <c r="F27" s="11" t="n">
        <v>1</v>
      </c>
      <c r="G27" s="27" t="n">
        <v>8</v>
      </c>
      <c r="H27" s="11" t="n">
        <v>1</v>
      </c>
      <c r="I27" s="11" t="n">
        <v>7</v>
      </c>
      <c r="J27" s="11" t="n">
        <v>4</v>
      </c>
      <c r="K27" s="11" t="n">
        <v>3</v>
      </c>
    </row>
    <row r="28">
      <c r="A28" s="25" t="inlineStr">
        <is>
          <t>Mississippi</t>
        </is>
      </c>
      <c r="B28" s="11" t="n">
        <v>2</v>
      </c>
      <c r="C28" s="11" t="inlineStr">
        <is>
          <t>#</t>
        </is>
      </c>
      <c r="D28" s="11" t="n">
        <v>2</v>
      </c>
      <c r="E28" s="11" t="n">
        <v>1</v>
      </c>
      <c r="F28" s="11" t="n">
        <v>1</v>
      </c>
      <c r="G28" s="27" t="n">
        <v>4</v>
      </c>
      <c r="H28" s="11" t="inlineStr">
        <is>
          <t>#</t>
        </is>
      </c>
      <c r="I28" s="11" t="n">
        <v>4</v>
      </c>
      <c r="J28" s="11" t="n">
        <v>2</v>
      </c>
      <c r="K28" s="11" t="n">
        <v>2</v>
      </c>
    </row>
    <row r="29">
      <c r="A29" s="25" t="inlineStr">
        <is>
          <t>Missouri</t>
        </is>
      </c>
      <c r="B29" s="11" t="n">
        <v>2</v>
      </c>
      <c r="C29" s="11" t="inlineStr">
        <is>
          <t>#</t>
        </is>
      </c>
      <c r="D29" s="11" t="n">
        <v>2</v>
      </c>
      <c r="E29" s="11" t="n">
        <v>1</v>
      </c>
      <c r="F29" s="11" t="n">
        <v>1</v>
      </c>
      <c r="G29" s="27" t="n">
        <v>5</v>
      </c>
      <c r="H29" s="11" t="inlineStr">
        <is>
          <t>#</t>
        </is>
      </c>
      <c r="I29" s="11" t="n">
        <v>4</v>
      </c>
      <c r="J29" s="11" t="n">
        <v>3</v>
      </c>
      <c r="K29" s="11" t="n">
        <v>2</v>
      </c>
    </row>
    <row r="30">
      <c r="A30" s="25" t="inlineStr">
        <is>
          <t>Montana</t>
        </is>
      </c>
      <c r="B30" s="11" t="n">
        <v>2</v>
      </c>
      <c r="C30" s="11" t="inlineStr">
        <is>
          <t>#</t>
        </is>
      </c>
      <c r="D30" s="11" t="n">
        <v>2</v>
      </c>
      <c r="E30" s="11" t="n">
        <v>1</v>
      </c>
      <c r="F30" s="11" t="n">
        <v>1</v>
      </c>
      <c r="G30" s="27" t="n">
        <v>3</v>
      </c>
      <c r="H30" s="11" t="inlineStr">
        <is>
          <t>#</t>
        </is>
      </c>
      <c r="I30" s="11" t="n">
        <v>3</v>
      </c>
      <c r="J30" s="11" t="n">
        <v>2</v>
      </c>
      <c r="K30" s="11" t="n">
        <v>1</v>
      </c>
    </row>
    <row r="31">
      <c r="A31" s="25" t="inlineStr">
        <is>
          <t>Nebraska</t>
        </is>
      </c>
      <c r="B31" s="11" t="n">
        <v>4</v>
      </c>
      <c r="C31" s="11" t="inlineStr">
        <is>
          <t>#</t>
        </is>
      </c>
      <c r="D31" s="11" t="n">
        <v>3</v>
      </c>
      <c r="E31" s="11" t="n">
        <v>1</v>
      </c>
      <c r="F31" s="11" t="n">
        <v>2</v>
      </c>
      <c r="G31" s="27" t="n">
        <v>5</v>
      </c>
      <c r="H31" s="11" t="inlineStr">
        <is>
          <t>#</t>
        </is>
      </c>
      <c r="I31" s="11" t="n">
        <v>4</v>
      </c>
      <c r="J31" s="11" t="n">
        <v>4</v>
      </c>
      <c r="K31" s="11" t="n">
        <v>1</v>
      </c>
    </row>
    <row r="32">
      <c r="A32" s="25" t="inlineStr">
        <is>
          <t>Nevada</t>
        </is>
      </c>
      <c r="B32" s="11" t="n">
        <v>14</v>
      </c>
      <c r="C32" s="11" t="n">
        <v>1</v>
      </c>
      <c r="D32" s="11" t="n">
        <v>13</v>
      </c>
      <c r="E32" s="11" t="n">
        <v>10</v>
      </c>
      <c r="F32" s="11" t="n">
        <v>3</v>
      </c>
      <c r="G32" s="27" t="n">
        <v>12</v>
      </c>
      <c r="H32" s="11" t="inlineStr">
        <is>
          <t>#</t>
        </is>
      </c>
      <c r="I32" s="11" t="n">
        <v>12</v>
      </c>
      <c r="J32" s="11" t="n">
        <v>10</v>
      </c>
      <c r="K32" s="11" t="n">
        <v>2</v>
      </c>
    </row>
    <row r="33">
      <c r="A33" s="25" t="inlineStr">
        <is>
          <t>New Hampshire</t>
        </is>
      </c>
      <c r="B33" s="11" t="n">
        <v>3</v>
      </c>
      <c r="C33" s="11" t="inlineStr">
        <is>
          <t>#</t>
        </is>
      </c>
      <c r="D33" s="11" t="n">
        <v>3</v>
      </c>
      <c r="E33" s="11" t="n">
        <v>1</v>
      </c>
      <c r="F33" s="11" t="n">
        <v>1</v>
      </c>
      <c r="G33" s="27" t="n">
        <v>3</v>
      </c>
      <c r="H33" s="11" t="inlineStr">
        <is>
          <t>#</t>
        </is>
      </c>
      <c r="I33" s="11" t="n">
        <v>3</v>
      </c>
      <c r="J33" s="11" t="n">
        <v>2</v>
      </c>
      <c r="K33" s="11" t="inlineStr">
        <is>
          <t>#</t>
        </is>
      </c>
    </row>
    <row r="34">
      <c r="A34" s="25" t="inlineStr">
        <is>
          <t>New Jersey</t>
        </is>
      </c>
      <c r="B34" s="11" t="n">
        <v>5</v>
      </c>
      <c r="C34" s="11" t="n">
        <v>1</v>
      </c>
      <c r="D34" s="11" t="n">
        <v>4</v>
      </c>
      <c r="E34" s="11" t="inlineStr">
        <is>
          <t>#</t>
        </is>
      </c>
      <c r="F34" s="11" t="n">
        <v>3</v>
      </c>
      <c r="G34" s="27" t="n">
        <v>5</v>
      </c>
      <c r="H34" s="11" t="n">
        <v>1</v>
      </c>
      <c r="I34" s="11" t="n">
        <v>4</v>
      </c>
      <c r="J34" s="11" t="inlineStr">
        <is>
          <t>#</t>
        </is>
      </c>
      <c r="K34" s="11" t="n">
        <v>4</v>
      </c>
    </row>
    <row r="35">
      <c r="A35" s="25" t="inlineStr">
        <is>
          <t>New Mexico</t>
        </is>
      </c>
      <c r="B35" s="11" t="n">
        <v>12</v>
      </c>
      <c r="C35" s="11" t="n">
        <v>1</v>
      </c>
      <c r="D35" s="11" t="n">
        <v>11</v>
      </c>
      <c r="E35" s="11" t="n">
        <v>6</v>
      </c>
      <c r="F35" s="11" t="n">
        <v>6</v>
      </c>
      <c r="G35" s="27" t="n">
        <v>20</v>
      </c>
      <c r="H35" s="11" t="inlineStr">
        <is>
          <t>#</t>
        </is>
      </c>
      <c r="I35" s="11" t="n">
        <v>20</v>
      </c>
      <c r="J35" s="11" t="n">
        <v>15</v>
      </c>
      <c r="K35" s="11" t="n">
        <v>5</v>
      </c>
    </row>
    <row r="36">
      <c r="A36" s="25" t="inlineStr">
        <is>
          <t>New York</t>
        </is>
      </c>
      <c r="B36" s="11" t="n">
        <v>7</v>
      </c>
      <c r="C36" s="11" t="n">
        <v>1</v>
      </c>
      <c r="D36" s="11" t="n">
        <v>6</v>
      </c>
      <c r="E36" s="11" t="n">
        <v>1</v>
      </c>
      <c r="F36" s="11" t="n">
        <v>5</v>
      </c>
      <c r="G36" s="27" t="n">
        <v>9</v>
      </c>
      <c r="H36" s="11" t="n">
        <v>1</v>
      </c>
      <c r="I36" s="11" t="n">
        <v>8</v>
      </c>
      <c r="J36" s="11" t="n">
        <v>1</v>
      </c>
      <c r="K36" s="11" t="n">
        <v>7</v>
      </c>
    </row>
    <row r="37">
      <c r="A37" s="25" t="inlineStr">
        <is>
          <t>North Carolina</t>
        </is>
      </c>
      <c r="B37" s="11" t="n">
        <v>4</v>
      </c>
      <c r="C37" s="11" t="inlineStr">
        <is>
          <t>#</t>
        </is>
      </c>
      <c r="D37" s="11" t="n">
        <v>4</v>
      </c>
      <c r="E37" s="11" t="n">
        <v>2</v>
      </c>
      <c r="F37" s="11" t="n">
        <v>2</v>
      </c>
      <c r="G37" s="27" t="n">
        <v>9</v>
      </c>
      <c r="H37" s="11" t="n">
        <v>1</v>
      </c>
      <c r="I37" s="11" t="n">
        <v>8</v>
      </c>
      <c r="J37" s="11" t="n">
        <v>4</v>
      </c>
      <c r="K37" s="11" t="n">
        <v>3</v>
      </c>
    </row>
    <row r="38">
      <c r="A38" s="25" t="inlineStr">
        <is>
          <t>North Dakota</t>
        </is>
      </c>
      <c r="B38" s="11" t="n">
        <v>2</v>
      </c>
      <c r="C38" s="11" t="inlineStr">
        <is>
          <t>#</t>
        </is>
      </c>
      <c r="D38" s="11" t="n">
        <v>2</v>
      </c>
      <c r="E38" s="11" t="n">
        <v>1</v>
      </c>
      <c r="F38" s="11" t="n">
        <v>1</v>
      </c>
      <c r="G38" s="27" t="n">
        <v>3</v>
      </c>
      <c r="H38" s="11" t="inlineStr">
        <is>
          <t>#</t>
        </is>
      </c>
      <c r="I38" s="11" t="n">
        <v>3</v>
      </c>
      <c r="J38" s="11" t="n">
        <v>1</v>
      </c>
      <c r="K38" s="11" t="n">
        <v>2</v>
      </c>
    </row>
    <row r="39">
      <c r="A39" s="25" t="inlineStr">
        <is>
          <t>Ohio</t>
        </is>
      </c>
      <c r="B39" s="11" t="n">
        <v>2</v>
      </c>
      <c r="C39" s="11" t="inlineStr">
        <is>
          <t>#</t>
        </is>
      </c>
      <c r="D39" s="11" t="n">
        <v>2</v>
      </c>
      <c r="E39" s="11" t="n">
        <v>1</v>
      </c>
      <c r="F39" s="11" t="n">
        <v>1</v>
      </c>
      <c r="G39" s="27" t="n">
        <v>3</v>
      </c>
      <c r="H39" s="11" t="inlineStr">
        <is>
          <t>#</t>
        </is>
      </c>
      <c r="I39" s="11" t="n">
        <v>3</v>
      </c>
      <c r="J39" s="11" t="n">
        <v>1</v>
      </c>
      <c r="K39" s="11" t="n">
        <v>2</v>
      </c>
    </row>
    <row r="40">
      <c r="A40" s="25" t="inlineStr">
        <is>
          <t>Oklahoma</t>
        </is>
      </c>
      <c r="B40" s="11" t="n">
        <v>6</v>
      </c>
      <c r="C40" s="11" t="inlineStr">
        <is>
          <t>#</t>
        </is>
      </c>
      <c r="D40" s="11" t="n">
        <v>6</v>
      </c>
      <c r="E40" s="11" t="n">
        <v>3</v>
      </c>
      <c r="F40" s="11" t="n">
        <v>3</v>
      </c>
      <c r="G40" s="27" t="n">
        <v>9</v>
      </c>
      <c r="H40" s="11" t="n">
        <v>1</v>
      </c>
      <c r="I40" s="11" t="n">
        <v>8</v>
      </c>
      <c r="J40" s="11" t="n">
        <v>6</v>
      </c>
      <c r="K40" s="11" t="n">
        <v>2</v>
      </c>
    </row>
    <row r="41">
      <c r="A41" s="25" t="inlineStr">
        <is>
          <t>Oregon</t>
        </is>
      </c>
      <c r="B41" s="11" t="n">
        <v>7</v>
      </c>
      <c r="C41" s="11" t="inlineStr">
        <is>
          <t>#</t>
        </is>
      </c>
      <c r="D41" s="11" t="n">
        <v>6</v>
      </c>
      <c r="E41" s="11" t="n">
        <v>4</v>
      </c>
      <c r="F41" s="11" t="n">
        <v>2</v>
      </c>
      <c r="G41" s="27" t="n">
        <v>8</v>
      </c>
      <c r="H41" s="11" t="inlineStr">
        <is>
          <t>#</t>
        </is>
      </c>
      <c r="I41" s="11" t="n">
        <v>8</v>
      </c>
      <c r="J41" s="11" t="n">
        <v>5</v>
      </c>
      <c r="K41" s="11" t="n">
        <v>2</v>
      </c>
    </row>
    <row r="42">
      <c r="A42" s="25" t="inlineStr">
        <is>
          <t>Pennsylvania</t>
        </is>
      </c>
      <c r="B42" s="11" t="n">
        <v>4</v>
      </c>
      <c r="C42" s="11" t="n">
        <v>1</v>
      </c>
      <c r="D42" s="11" t="n">
        <v>3</v>
      </c>
      <c r="E42" s="11" t="n">
        <v>1</v>
      </c>
      <c r="F42" s="11" t="n">
        <v>2</v>
      </c>
      <c r="G42" s="27" t="n">
        <v>5</v>
      </c>
      <c r="H42" s="11" t="n">
        <v>1</v>
      </c>
      <c r="I42" s="11" t="n">
        <v>4</v>
      </c>
      <c r="J42" s="11" t="n">
        <v>2</v>
      </c>
      <c r="K42" s="11" t="n">
        <v>3</v>
      </c>
    </row>
    <row r="43">
      <c r="A43" s="25" t="inlineStr">
        <is>
          <t>Rhode Island</t>
        </is>
      </c>
      <c r="B43" s="11" t="n">
        <v>8</v>
      </c>
      <c r="C43" s="11" t="n">
        <v>1</v>
      </c>
      <c r="D43" s="11" t="n">
        <v>7</v>
      </c>
      <c r="E43" s="11" t="n">
        <v>3</v>
      </c>
      <c r="F43" s="11" t="n">
        <v>4</v>
      </c>
      <c r="G43" s="27" t="n">
        <v>11</v>
      </c>
      <c r="H43" s="11" t="n">
        <v>1</v>
      </c>
      <c r="I43" s="11" t="n">
        <v>10</v>
      </c>
      <c r="J43" s="11" t="n">
        <v>5</v>
      </c>
      <c r="K43" s="11" t="n">
        <v>5</v>
      </c>
    </row>
    <row r="44">
      <c r="A44" s="25" t="inlineStr">
        <is>
          <t>South Carolina</t>
        </is>
      </c>
      <c r="B44" s="11" t="n">
        <v>7</v>
      </c>
      <c r="C44" s="11" t="inlineStr">
        <is>
          <t>#</t>
        </is>
      </c>
      <c r="D44" s="11" t="n">
        <v>6</v>
      </c>
      <c r="E44" s="11" t="n">
        <v>6</v>
      </c>
      <c r="F44" s="11" t="n">
        <v>1</v>
      </c>
      <c r="G44" s="27" t="n">
        <v>6</v>
      </c>
      <c r="H44" s="11" t="n">
        <v>1</v>
      </c>
      <c r="I44" s="11" t="n">
        <v>5</v>
      </c>
      <c r="J44" s="11" t="n">
        <v>3</v>
      </c>
      <c r="K44" s="11" t="n">
        <v>2</v>
      </c>
    </row>
    <row r="45">
      <c r="A45" s="25" t="inlineStr">
        <is>
          <t>South Dakota</t>
        </is>
      </c>
      <c r="B45" s="11" t="n">
        <v>3</v>
      </c>
      <c r="C45" s="11" t="n">
        <v>1</v>
      </c>
      <c r="D45" s="11" t="n">
        <v>3</v>
      </c>
      <c r="E45" s="11" t="n">
        <v>2</v>
      </c>
      <c r="F45" s="11" t="n">
        <v>1</v>
      </c>
      <c r="G45" s="27" t="n">
        <v>5</v>
      </c>
      <c r="H45" s="11" t="inlineStr">
        <is>
          <t>#</t>
        </is>
      </c>
      <c r="I45" s="11" t="n">
        <v>4</v>
      </c>
      <c r="J45" s="11" t="n">
        <v>3</v>
      </c>
      <c r="K45" s="11" t="n">
        <v>1</v>
      </c>
    </row>
    <row r="46">
      <c r="A46" s="25" t="inlineStr">
        <is>
          <t>Tennessee</t>
        </is>
      </c>
      <c r="B46" s="11" t="n">
        <v>3</v>
      </c>
      <c r="C46" s="11" t="n">
        <v>1</v>
      </c>
      <c r="D46" s="11" t="n">
        <v>3</v>
      </c>
      <c r="E46" s="11" t="n">
        <v>1</v>
      </c>
      <c r="F46" s="11" t="n">
        <v>2</v>
      </c>
      <c r="G46" s="27" t="n">
        <v>5</v>
      </c>
      <c r="H46" s="11" t="n">
        <v>1</v>
      </c>
      <c r="I46" s="11" t="n">
        <v>4</v>
      </c>
      <c r="J46" s="11" t="n">
        <v>1</v>
      </c>
      <c r="K46" s="11" t="n">
        <v>3</v>
      </c>
    </row>
    <row r="47">
      <c r="A47" s="25" t="inlineStr">
        <is>
          <t>Texas</t>
        </is>
      </c>
      <c r="B47" s="11" t="n">
        <v>15</v>
      </c>
      <c r="C47" s="11" t="n">
        <v>1</v>
      </c>
      <c r="D47" s="11" t="n">
        <v>15</v>
      </c>
      <c r="E47" s="11" t="n">
        <v>11</v>
      </c>
      <c r="F47" s="11" t="n">
        <v>4</v>
      </c>
      <c r="G47" s="27" t="n">
        <v>21</v>
      </c>
      <c r="H47" s="11" t="n">
        <v>1</v>
      </c>
      <c r="I47" s="11" t="n">
        <v>21</v>
      </c>
      <c r="J47" s="11" t="n">
        <v>15</v>
      </c>
      <c r="K47" s="11" t="n">
        <v>5</v>
      </c>
    </row>
    <row r="48">
      <c r="A48" s="25" t="inlineStr">
        <is>
          <t>Utah</t>
        </is>
      </c>
      <c r="B48" s="11" t="n">
        <v>6</v>
      </c>
      <c r="C48" s="11" t="inlineStr">
        <is>
          <t>#</t>
        </is>
      </c>
      <c r="D48" s="11" t="n">
        <v>6</v>
      </c>
      <c r="E48" s="11" t="n">
        <v>3</v>
      </c>
      <c r="F48" s="11" t="n">
        <v>2</v>
      </c>
      <c r="G48" s="27" t="n">
        <v>11</v>
      </c>
      <c r="H48" s="11" t="n">
        <v>1</v>
      </c>
      <c r="I48" s="11" t="n">
        <v>11</v>
      </c>
      <c r="J48" s="11" t="n">
        <v>6</v>
      </c>
      <c r="K48" s="11" t="n">
        <v>5</v>
      </c>
    </row>
    <row r="49">
      <c r="A49" s="25" t="inlineStr">
        <is>
          <t>Vermont</t>
        </is>
      </c>
      <c r="B49" s="11" t="n">
        <v>1</v>
      </c>
      <c r="C49" s="11" t="inlineStr">
        <is>
          <t>#</t>
        </is>
      </c>
      <c r="D49" s="11" t="n">
        <v>1</v>
      </c>
      <c r="E49" s="11" t="inlineStr">
        <is>
          <t>#</t>
        </is>
      </c>
      <c r="F49" s="11" t="n">
        <v>1</v>
      </c>
      <c r="G49" s="27" t="n">
        <v>2</v>
      </c>
      <c r="H49" s="11" t="inlineStr">
        <is>
          <t>#</t>
        </is>
      </c>
      <c r="I49" s="11" t="n">
        <v>2</v>
      </c>
      <c r="J49" s="11" t="n">
        <v>1</v>
      </c>
      <c r="K49" s="11" t="n">
        <v>1</v>
      </c>
    </row>
    <row r="50">
      <c r="A50" s="25" t="inlineStr">
        <is>
          <t>Virginia</t>
        </is>
      </c>
      <c r="B50" s="11" t="n">
        <v>5</v>
      </c>
      <c r="C50" s="11" t="n">
        <v>1</v>
      </c>
      <c r="D50" s="11" t="n">
        <v>5</v>
      </c>
      <c r="E50" s="11" t="n">
        <v>3</v>
      </c>
      <c r="F50" s="11" t="n">
        <v>2</v>
      </c>
      <c r="G50" s="27" t="n">
        <v>7</v>
      </c>
      <c r="H50" s="11" t="n">
        <v>2</v>
      </c>
      <c r="I50" s="11" t="n">
        <v>6</v>
      </c>
      <c r="J50" s="11" t="n">
        <v>4</v>
      </c>
      <c r="K50" s="11" t="n">
        <v>2</v>
      </c>
    </row>
    <row r="51">
      <c r="A51" s="25" t="inlineStr">
        <is>
          <t>Washington</t>
        </is>
      </c>
      <c r="B51" s="11" t="n">
        <v>9</v>
      </c>
      <c r="C51" s="11" t="n">
        <v>1</v>
      </c>
      <c r="D51" s="11" t="n">
        <v>8</v>
      </c>
      <c r="E51" s="11" t="n">
        <v>5</v>
      </c>
      <c r="F51" s="11" t="n">
        <v>3</v>
      </c>
      <c r="G51" s="27" t="n">
        <v>10</v>
      </c>
      <c r="H51" s="11" t="inlineStr">
        <is>
          <t>#</t>
        </is>
      </c>
      <c r="I51" s="11" t="n">
        <v>10</v>
      </c>
      <c r="J51" s="11" t="n">
        <v>7</v>
      </c>
      <c r="K51" s="11" t="n">
        <v>3</v>
      </c>
    </row>
    <row r="52">
      <c r="A52" s="25" t="inlineStr">
        <is>
          <t>West Virginia</t>
        </is>
      </c>
      <c r="B52" s="11" t="inlineStr">
        <is>
          <t>#</t>
        </is>
      </c>
      <c r="C52" s="11" t="inlineStr">
        <is>
          <t>#</t>
        </is>
      </c>
      <c r="D52" s="11" t="inlineStr">
        <is>
          <t>#</t>
        </is>
      </c>
      <c r="E52" s="11" t="inlineStr">
        <is>
          <t>#</t>
        </is>
      </c>
      <c r="F52" s="11" t="inlineStr">
        <is>
          <t>#</t>
        </is>
      </c>
      <c r="G52" s="27" t="n">
        <v>1</v>
      </c>
      <c r="H52" s="11" t="inlineStr">
        <is>
          <t>#</t>
        </is>
      </c>
      <c r="I52" s="11" t="inlineStr">
        <is>
          <t>#</t>
        </is>
      </c>
      <c r="J52" s="11" t="inlineStr">
        <is>
          <t>#</t>
        </is>
      </c>
      <c r="K52" s="11" t="inlineStr">
        <is>
          <t>#</t>
        </is>
      </c>
    </row>
    <row r="53">
      <c r="A53" s="25" t="inlineStr">
        <is>
          <t>Wisconsin</t>
        </is>
      </c>
      <c r="B53" s="11" t="n">
        <v>5</v>
      </c>
      <c r="C53" s="11" t="inlineStr">
        <is>
          <t>#</t>
        </is>
      </c>
      <c r="D53" s="11" t="n">
        <v>5</v>
      </c>
      <c r="E53" s="11" t="n">
        <v>2</v>
      </c>
      <c r="F53" s="11" t="n">
        <v>3</v>
      </c>
      <c r="G53" s="27" t="n">
        <v>6</v>
      </c>
      <c r="H53" s="11" t="inlineStr">
        <is>
          <t>#</t>
        </is>
      </c>
      <c r="I53" s="11" t="n">
        <v>6</v>
      </c>
      <c r="J53" s="11" t="n">
        <v>3</v>
      </c>
      <c r="K53" s="11" t="n">
        <v>3</v>
      </c>
    </row>
    <row r="54">
      <c r="A54" s="25" t="inlineStr">
        <is>
          <t>Wyoming</t>
        </is>
      </c>
      <c r="B54" s="11" t="n">
        <v>2</v>
      </c>
      <c r="C54" s="11" t="inlineStr">
        <is>
          <t>#</t>
        </is>
      </c>
      <c r="D54" s="11" t="n">
        <v>2</v>
      </c>
      <c r="E54" s="11" t="n">
        <v>1</v>
      </c>
      <c r="F54" s="11" t="n">
        <v>1</v>
      </c>
      <c r="G54" s="27" t="n">
        <v>2</v>
      </c>
      <c r="H54" s="11" t="inlineStr">
        <is>
          <t>#</t>
        </is>
      </c>
      <c r="I54" s="11" t="n">
        <v>2</v>
      </c>
      <c r="J54" s="11" t="n">
        <v>1</v>
      </c>
      <c r="K54" s="11" t="n">
        <v>1</v>
      </c>
    </row>
    <row r="55">
      <c r="A55" s="12" t="inlineStr">
        <is>
          <t>Other jurisdictions</t>
        </is>
      </c>
      <c r="B55" s="13" t="n"/>
      <c r="C55" s="13" t="n"/>
      <c r="D55" s="13" t="n"/>
      <c r="E55" s="13" t="n"/>
      <c r="F55" s="13" t="n"/>
      <c r="G55" s="13" t="n"/>
      <c r="H55" s="13" t="n"/>
      <c r="I55" s="13" t="n"/>
      <c r="J55" s="13" t="n"/>
      <c r="K55" s="13" t="n"/>
    </row>
    <row r="56">
      <c r="A56" s="26" t="inlineStr">
        <is>
          <t>District of Columbia</t>
        </is>
      </c>
      <c r="B56" s="11" t="n">
        <v>7</v>
      </c>
      <c r="C56" s="11" t="n">
        <v>1</v>
      </c>
      <c r="D56" s="11" t="n">
        <v>6</v>
      </c>
      <c r="E56" s="11" t="inlineStr">
        <is>
          <t>#</t>
        </is>
      </c>
      <c r="F56" s="11" t="n">
        <v>6</v>
      </c>
      <c r="G56" s="27" t="n">
        <v>12</v>
      </c>
      <c r="H56" s="11" t="n">
        <v>1</v>
      </c>
      <c r="I56" s="11" t="n">
        <v>11</v>
      </c>
      <c r="J56" s="11" t="n">
        <v>2</v>
      </c>
      <c r="K56" s="11" t="n">
        <v>9</v>
      </c>
    </row>
    <row r="57">
      <c r="A57" s="28" t="inlineStr">
        <is>
          <t>DoDEA¹</t>
        </is>
      </c>
      <c r="B57" s="15" t="n">
        <v>6</v>
      </c>
      <c r="C57" s="15" t="inlineStr">
        <is>
          <t>#</t>
        </is>
      </c>
      <c r="D57" s="15" t="n">
        <v>5</v>
      </c>
      <c r="E57" s="15" t="n">
        <v>3</v>
      </c>
      <c r="F57" s="15" t="n">
        <v>3</v>
      </c>
      <c r="G57" s="32" t="n">
        <v>6</v>
      </c>
      <c r="H57" s="15" t="n">
        <v>1</v>
      </c>
      <c r="I57" s="15" t="n">
        <v>6</v>
      </c>
      <c r="J57" s="15" t="n">
        <v>3</v>
      </c>
      <c r="K57" s="15" t="n">
        <v>3</v>
      </c>
    </row>
    <row r="58">
      <c r="A58" s="16" t="inlineStr">
        <is>
          <t>— Not available.</t>
        </is>
      </c>
    </row>
    <row r="59">
      <c r="A59" s="16" t="inlineStr">
        <is>
          <t># Rounds to zero.</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various years, 1998–2022 Reading Assessments.</t>
        </is>
      </c>
    </row>
  </sheetData>
  <mergeCells count="4">
    <mergeCell ref="A2:A3"/>
    <mergeCell ref="B2:F2"/>
    <mergeCell ref="G2:K2"/>
    <mergeCell ref="A55:K55"/>
  </mergeCells>
  <pageMargins left="0.75" right="0.75" top="1" bottom="1" header="0.5" footer="0.5"/>
</worksheet>
</file>

<file path=xl/worksheets/sheet6.xml><?xml version="1.0" encoding="utf-8"?>
<worksheet xmlns="http://schemas.openxmlformats.org/spreadsheetml/2006/main">
  <sheetPr>
    <outlinePr summaryBelow="1" summaryRight="1"/>
    <pageSetUpPr/>
  </sheetPr>
  <dimension ref="A1:H14"/>
  <sheetViews>
    <sheetView workbookViewId="0">
      <selection activeCell="A1" sqref="A1"/>
    </sheetView>
  </sheetViews>
  <sheetFormatPr baseColWidth="8" defaultRowHeight="15"/>
  <cols>
    <col width="28" customWidth="1" min="1" max="1"/>
    <col width="16" customWidth="1" min="2" max="2"/>
    <col width="16" customWidth="1" min="3" max="3"/>
    <col width="16" customWidth="1" min="4" max="4"/>
    <col width="16" customWidth="1" min="5" max="5"/>
    <col width="16" customWidth="1" min="6" max="6"/>
    <col width="16" customWidth="1" min="7" max="7"/>
    <col width="16" customWidth="1" min="8" max="8"/>
  </cols>
  <sheetData>
    <row r="1">
      <c r="A1" s="2" t="inlineStr">
        <is>
          <t>Table A-5. National school and student participation rates in NAEP reading, by grade and type of school: 2022</t>
        </is>
      </c>
    </row>
    <row r="2">
      <c r="A2" s="17" t="inlineStr">
        <is>
          <t>Grade and type of school</t>
        </is>
      </c>
      <c r="B2" s="18" t="inlineStr">
        <is>
          <t>School participation</t>
        </is>
      </c>
      <c r="C2" s="19" t="n"/>
      <c r="D2" s="19" t="n"/>
      <c r="E2" s="19" t="n"/>
      <c r="F2" s="19" t="n"/>
      <c r="G2" s="18" t="inlineStr">
        <is>
          <t>Student participation</t>
        </is>
      </c>
      <c r="H2" s="19" t="n"/>
    </row>
    <row r="3">
      <c r="B3" s="33" t="inlineStr">
        <is>
          <t>Student-weighted</t>
        </is>
      </c>
      <c r="C3" s="34" t="n"/>
      <c r="D3" s="35" t="inlineStr">
        <is>
          <t>School-weighted</t>
        </is>
      </c>
      <c r="E3" s="34" t="n"/>
      <c r="F3" s="21" t="inlineStr">
        <is>
          <t>Number of schools participating after substitution</t>
        </is>
      </c>
      <c r="G3" s="22" t="inlineStr">
        <is>
          <t>Student-weighted percent</t>
        </is>
      </c>
      <c r="H3" s="21" t="inlineStr">
        <is>
          <t>Number of students assessed</t>
        </is>
      </c>
    </row>
    <row r="4" ht="29.544" customHeight="1">
      <c r="A4" s="6" t="n"/>
      <c r="B4" s="20" t="inlineStr">
        <is>
          <t>Percent before substitution</t>
        </is>
      </c>
      <c r="C4" s="21" t="inlineStr">
        <is>
          <t>Percent after substitution</t>
        </is>
      </c>
      <c r="D4" s="21" t="inlineStr">
        <is>
          <t>Percent before substitution</t>
        </is>
      </c>
      <c r="E4" s="21" t="inlineStr">
        <is>
          <t>Percent after substitution</t>
        </is>
      </c>
      <c r="F4" s="36" t="n"/>
      <c r="G4" s="37" t="n"/>
      <c r="H4" s="36" t="n"/>
    </row>
    <row r="5">
      <c r="A5" s="8" t="inlineStr">
        <is>
          <t>Grade 4</t>
        </is>
      </c>
      <c r="B5" s="9" t="n"/>
      <c r="C5" s="9" t="n"/>
      <c r="D5" s="9" t="n"/>
      <c r="E5" s="9" t="n"/>
      <c r="F5" s="9" t="n"/>
      <c r="G5" s="9" t="n"/>
      <c r="H5" s="9" t="n"/>
    </row>
    <row r="6">
      <c r="A6" s="10" t="inlineStr">
        <is>
          <t>Nation</t>
        </is>
      </c>
      <c r="B6" s="11" t="n">
        <v>94</v>
      </c>
      <c r="C6" s="11" t="n">
        <v>95</v>
      </c>
      <c r="D6" s="11" t="n">
        <v>83</v>
      </c>
      <c r="E6" s="11" t="n">
        <v>84</v>
      </c>
      <c r="F6" s="23" t="n">
        <v>5780</v>
      </c>
      <c r="G6" s="27" t="n">
        <v>92</v>
      </c>
      <c r="H6" s="23" t="n">
        <v>108200</v>
      </c>
    </row>
    <row r="7">
      <c r="A7" s="25" t="inlineStr">
        <is>
          <t>Public</t>
        </is>
      </c>
      <c r="B7" s="11" t="n">
        <v>100</v>
      </c>
      <c r="C7" s="11" t="n">
        <v>100</v>
      </c>
      <c r="D7" s="11" t="n">
        <v>100</v>
      </c>
      <c r="E7" s="11" t="n">
        <v>100</v>
      </c>
      <c r="F7" s="23" t="n">
        <v>5540</v>
      </c>
      <c r="G7" s="27" t="n">
        <v>92</v>
      </c>
      <c r="H7" s="23" t="n">
        <v>104400</v>
      </c>
    </row>
    <row r="8">
      <c r="A8" s="25" t="inlineStr">
        <is>
          <t>Private</t>
        </is>
      </c>
      <c r="B8" s="11" t="n">
        <v>37</v>
      </c>
      <c r="C8" s="11" t="n">
        <v>42</v>
      </c>
      <c r="D8" s="11" t="n">
        <v>34</v>
      </c>
      <c r="E8" s="11" t="n">
        <v>38</v>
      </c>
      <c r="F8" s="11" t="n">
        <v>150</v>
      </c>
      <c r="G8" s="27" t="n">
        <v>94</v>
      </c>
      <c r="H8" s="23" t="n">
        <v>1500</v>
      </c>
    </row>
    <row r="9">
      <c r="A9" s="12" t="inlineStr">
        <is>
          <t>Grade 8</t>
        </is>
      </c>
      <c r="B9" s="13" t="n"/>
      <c r="C9" s="13" t="n"/>
      <c r="D9" s="13" t="n"/>
      <c r="E9" s="13" t="n"/>
      <c r="F9" s="13" t="n"/>
      <c r="G9" s="13" t="n"/>
      <c r="H9" s="13" t="n"/>
    </row>
    <row r="10">
      <c r="A10" s="10" t="inlineStr">
        <is>
          <t>Nation</t>
        </is>
      </c>
      <c r="B10" s="11" t="n">
        <v>95</v>
      </c>
      <c r="C10" s="11" t="n">
        <v>95</v>
      </c>
      <c r="D10" s="11" t="n">
        <v>74</v>
      </c>
      <c r="E10" s="11" t="n">
        <v>76</v>
      </c>
      <c r="F10" s="23" t="n">
        <v>5190</v>
      </c>
      <c r="G10" s="27" t="n">
        <v>89</v>
      </c>
      <c r="H10" s="23" t="n">
        <v>111300</v>
      </c>
    </row>
    <row r="11">
      <c r="A11" s="25" t="inlineStr">
        <is>
          <t>Public</t>
        </is>
      </c>
      <c r="B11" s="11" t="n">
        <v>100</v>
      </c>
      <c r="C11" s="11" t="n">
        <v>100</v>
      </c>
      <c r="D11" s="11" t="n">
        <v>100</v>
      </c>
      <c r="E11" s="11" t="n">
        <v>100</v>
      </c>
      <c r="F11" s="23" t="n">
        <v>5010</v>
      </c>
      <c r="G11" s="27" t="n">
        <v>89</v>
      </c>
      <c r="H11" s="23" t="n">
        <v>108000</v>
      </c>
    </row>
    <row r="12">
      <c r="A12" s="31" t="inlineStr">
        <is>
          <t>Private</t>
        </is>
      </c>
      <c r="B12" s="15" t="n">
        <v>35</v>
      </c>
      <c r="C12" s="15" t="n">
        <v>40</v>
      </c>
      <c r="D12" s="15" t="n">
        <v>33</v>
      </c>
      <c r="E12" s="15" t="n">
        <v>37</v>
      </c>
      <c r="F12" s="15" t="n">
        <v>130</v>
      </c>
      <c r="G12" s="32" t="n">
        <v>95</v>
      </c>
      <c r="H12" s="29" t="n">
        <v>1500</v>
      </c>
    </row>
    <row r="13">
      <c r="A13" s="16" t="inlineStr">
        <is>
          <t>NOTE: Beginning with the 2017 assessment, NAEP reading results are from a digitally based assessment; prior to 2017, results were from a paper-and-pencil based assessment.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Columns of percentages have different denominators. The number of schools is rounded to the nearest ten. The number of students is rounded to the nearest hundred.</t>
        </is>
      </c>
    </row>
    <row r="14">
      <c r="A14" s="16" t="inlineStr">
        <is>
          <t>SOURCE: U.S. Department of Education, Institute of Education Sciences, National Center for Education Statistics, National Assessment of Educational Progress (NAEP), 2022 Reading Assessment.</t>
        </is>
      </c>
    </row>
  </sheetData>
  <mergeCells count="10">
    <mergeCell ref="A2:A4"/>
    <mergeCell ref="B2:F2"/>
    <mergeCell ref="G2:H2"/>
    <mergeCell ref="B3:C3"/>
    <mergeCell ref="D3:E3"/>
    <mergeCell ref="F3:F4"/>
    <mergeCell ref="G3:G4"/>
    <mergeCell ref="H3:H4"/>
    <mergeCell ref="A5:H5"/>
    <mergeCell ref="A9:H9"/>
  </mergeCells>
  <pageMargins left="0.75" right="0.75" top="1" bottom="1" header="0.5" footer="0.5"/>
</worksheet>
</file>

<file path=xl/worksheets/sheet60.xml><?xml version="1.0" encoding="utf-8"?>
<worksheet xmlns="http://schemas.openxmlformats.org/spreadsheetml/2006/main">
  <sheetPr>
    <outlinePr summaryBelow="1" summaryRight="1"/>
    <pageSetUpPr/>
  </sheetPr>
  <dimension ref="A1:M62"/>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 width="13" customWidth="1" min="12" max="12"/>
    <col width="13" customWidth="1" min="13" max="13"/>
  </cols>
  <sheetData>
    <row r="1">
      <c r="A1" s="2" t="inlineStr">
        <is>
          <t>Table A-29. Percentage of fourth-grade public school students identified as students with disabilities (SD) and/or English learners (EL) excluded and assessed in NAEP reading, as a percentage of identified SD and/or EL students, by state/jurisdiction: 2022</t>
        </is>
      </c>
    </row>
    <row r="2">
      <c r="A2" s="17" t="inlineStr">
        <is>
          <t>State/jurisdiction</t>
        </is>
      </c>
      <c r="B2" s="18" t="inlineStr">
        <is>
          <t>SD and/or EL</t>
        </is>
      </c>
      <c r="C2" s="19" t="n"/>
      <c r="D2" s="19" t="n"/>
      <c r="E2" s="19" t="n"/>
      <c r="F2" s="18" t="inlineStr">
        <is>
          <t>SD</t>
        </is>
      </c>
      <c r="G2" s="19" t="n"/>
      <c r="H2" s="19" t="n"/>
      <c r="I2" s="19" t="n"/>
      <c r="J2" s="18" t="inlineStr">
        <is>
          <t>EL</t>
        </is>
      </c>
      <c r="K2" s="19" t="n"/>
      <c r="L2" s="19" t="n"/>
      <c r="M2" s="19" t="n"/>
    </row>
    <row r="3" ht="44.316" customHeight="1">
      <c r="A3" s="6" t="n"/>
      <c r="B3" s="20" t="inlineStr">
        <is>
          <t>Excluded</t>
        </is>
      </c>
      <c r="C3" s="21" t="inlineStr">
        <is>
          <t>Assessed</t>
        </is>
      </c>
      <c r="D3" s="21" t="inlineStr">
        <is>
          <t>Assessed without accommodations</t>
        </is>
      </c>
      <c r="E3" s="21" t="inlineStr">
        <is>
          <t>Assessed with accommodations</t>
        </is>
      </c>
      <c r="F3" s="22" t="inlineStr">
        <is>
          <t>Excluded</t>
        </is>
      </c>
      <c r="G3" s="21" t="inlineStr">
        <is>
          <t>Assessed</t>
        </is>
      </c>
      <c r="H3" s="21" t="inlineStr">
        <is>
          <t>Assessed without accommodations</t>
        </is>
      </c>
      <c r="I3" s="21" t="inlineStr">
        <is>
          <t>Assessed with accommodations</t>
        </is>
      </c>
      <c r="J3" s="22" t="inlineStr">
        <is>
          <t>Excluded</t>
        </is>
      </c>
      <c r="K3" s="21" t="inlineStr">
        <is>
          <t>Assessed</t>
        </is>
      </c>
      <c r="L3" s="21" t="inlineStr">
        <is>
          <t>Assessed without accommodations</t>
        </is>
      </c>
      <c r="M3" s="21" t="inlineStr">
        <is>
          <t>Assessed with accommodations</t>
        </is>
      </c>
    </row>
    <row r="4">
      <c r="A4" s="10" t="inlineStr">
        <is>
          <t>Nation (public)</t>
        </is>
      </c>
      <c r="B4" s="11" t="n">
        <v>7</v>
      </c>
      <c r="C4" s="11" t="n">
        <v>93</v>
      </c>
      <c r="D4" s="11" t="n">
        <v>41</v>
      </c>
      <c r="E4" s="11" t="n">
        <v>52</v>
      </c>
      <c r="F4" s="27" t="n">
        <v>9</v>
      </c>
      <c r="G4" s="11" t="n">
        <v>91</v>
      </c>
      <c r="H4" s="11" t="n">
        <v>23</v>
      </c>
      <c r="I4" s="11" t="n">
        <v>68</v>
      </c>
      <c r="J4" s="27" t="n">
        <v>5</v>
      </c>
      <c r="K4" s="11" t="n">
        <v>95</v>
      </c>
      <c r="L4" s="11" t="n">
        <v>59</v>
      </c>
      <c r="M4" s="11" t="n">
        <v>36</v>
      </c>
    </row>
    <row r="5">
      <c r="A5" s="25" t="inlineStr">
        <is>
          <t>Alabama</t>
        </is>
      </c>
      <c r="B5" s="11" t="n">
        <v>5</v>
      </c>
      <c r="C5" s="11" t="n">
        <v>95</v>
      </c>
      <c r="D5" s="11" t="n">
        <v>40</v>
      </c>
      <c r="E5" s="11" t="n">
        <v>55</v>
      </c>
      <c r="F5" s="27" t="n">
        <v>6</v>
      </c>
      <c r="G5" s="11" t="n">
        <v>94</v>
      </c>
      <c r="H5" s="11" t="n">
        <v>30</v>
      </c>
      <c r="I5" s="11" t="n">
        <v>65</v>
      </c>
      <c r="J5" s="27" t="n">
        <v>6</v>
      </c>
      <c r="K5" s="11" t="n">
        <v>94</v>
      </c>
      <c r="L5" s="11" t="n">
        <v>55</v>
      </c>
      <c r="M5" s="11" t="n">
        <v>40</v>
      </c>
    </row>
    <row r="6">
      <c r="A6" s="25" t="inlineStr">
        <is>
          <t>Alaska</t>
        </is>
      </c>
      <c r="B6" s="11" t="n">
        <v>2</v>
      </c>
      <c r="C6" s="11" t="n">
        <v>98</v>
      </c>
      <c r="D6" s="11" t="n">
        <v>36</v>
      </c>
      <c r="E6" s="11" t="n">
        <v>62</v>
      </c>
      <c r="F6" s="27" t="n">
        <v>3</v>
      </c>
      <c r="G6" s="11" t="n">
        <v>97</v>
      </c>
      <c r="H6" s="11" t="n">
        <v>20</v>
      </c>
      <c r="I6" s="11" t="n">
        <v>77</v>
      </c>
      <c r="J6" s="27" t="n">
        <v>1</v>
      </c>
      <c r="K6" s="11" t="n">
        <v>99</v>
      </c>
      <c r="L6" s="11" t="n">
        <v>52</v>
      </c>
      <c r="M6" s="11" t="n">
        <v>48</v>
      </c>
    </row>
    <row r="7">
      <c r="A7" s="25" t="inlineStr">
        <is>
          <t>Arizona</t>
        </is>
      </c>
      <c r="B7" s="11" t="n">
        <v>6</v>
      </c>
      <c r="C7" s="11" t="n">
        <v>94</v>
      </c>
      <c r="D7" s="11" t="n">
        <v>42</v>
      </c>
      <c r="E7" s="11" t="n">
        <v>53</v>
      </c>
      <c r="F7" s="27" t="n">
        <v>6</v>
      </c>
      <c r="G7" s="11" t="n">
        <v>94</v>
      </c>
      <c r="H7" s="11" t="n">
        <v>27</v>
      </c>
      <c r="I7" s="11" t="n">
        <v>66</v>
      </c>
      <c r="J7" s="27" t="n">
        <v>4</v>
      </c>
      <c r="K7" s="11" t="n">
        <v>96</v>
      </c>
      <c r="L7" s="11" t="n">
        <v>61</v>
      </c>
      <c r="M7" s="11" t="n">
        <v>35</v>
      </c>
    </row>
    <row r="8">
      <c r="A8" s="25" t="inlineStr">
        <is>
          <t>Arkansas</t>
        </is>
      </c>
      <c r="B8" s="11" t="n">
        <v>7</v>
      </c>
      <c r="C8" s="11" t="n">
        <v>93</v>
      </c>
      <c r="D8" s="11" t="n">
        <v>16</v>
      </c>
      <c r="E8" s="11" t="n">
        <v>77</v>
      </c>
      <c r="F8" s="27" t="n">
        <v>7</v>
      </c>
      <c r="G8" s="11" t="n">
        <v>93</v>
      </c>
      <c r="H8" s="11" t="n">
        <v>13</v>
      </c>
      <c r="I8" s="11" t="n">
        <v>80</v>
      </c>
      <c r="J8" s="27" t="n">
        <v>5</v>
      </c>
      <c r="K8" s="11" t="n">
        <v>95</v>
      </c>
      <c r="L8" s="11" t="n">
        <v>24</v>
      </c>
      <c r="M8" s="11" t="n">
        <v>71</v>
      </c>
    </row>
    <row r="9">
      <c r="A9" s="25" t="inlineStr">
        <is>
          <t>California</t>
        </is>
      </c>
      <c r="B9" s="11" t="n">
        <v>7</v>
      </c>
      <c r="C9" s="11" t="n">
        <v>93</v>
      </c>
      <c r="D9" s="11" t="n">
        <v>71</v>
      </c>
      <c r="E9" s="11" t="n">
        <v>22</v>
      </c>
      <c r="F9" s="27" t="n">
        <v>16</v>
      </c>
      <c r="G9" s="11" t="n">
        <v>84</v>
      </c>
      <c r="H9" s="11" t="n">
        <v>34</v>
      </c>
      <c r="I9" s="11" t="n">
        <v>50</v>
      </c>
      <c r="J9" s="27" t="n">
        <v>4</v>
      </c>
      <c r="K9" s="11" t="n">
        <v>96</v>
      </c>
      <c r="L9" s="11" t="n">
        <v>83</v>
      </c>
      <c r="M9" s="11" t="n">
        <v>13</v>
      </c>
    </row>
    <row r="10">
      <c r="A10" s="25" t="inlineStr">
        <is>
          <t>Colorado</t>
        </is>
      </c>
      <c r="B10" s="11" t="n">
        <v>10</v>
      </c>
      <c r="C10" s="11" t="n">
        <v>90</v>
      </c>
      <c r="D10" s="11" t="n">
        <v>51</v>
      </c>
      <c r="E10" s="11" t="n">
        <v>39</v>
      </c>
      <c r="F10" s="27" t="n">
        <v>13</v>
      </c>
      <c r="G10" s="11" t="n">
        <v>87</v>
      </c>
      <c r="H10" s="11" t="n">
        <v>30</v>
      </c>
      <c r="I10" s="11" t="n">
        <v>57</v>
      </c>
      <c r="J10" s="27" t="n">
        <v>7</v>
      </c>
      <c r="K10" s="11" t="n">
        <v>93</v>
      </c>
      <c r="L10" s="11" t="n">
        <v>66</v>
      </c>
      <c r="M10" s="11" t="n">
        <v>26</v>
      </c>
    </row>
    <row r="11">
      <c r="A11" s="25" t="inlineStr">
        <is>
          <t>Connecticut</t>
        </is>
      </c>
      <c r="B11" s="11" t="n">
        <v>9</v>
      </c>
      <c r="C11" s="11" t="n">
        <v>91</v>
      </c>
      <c r="D11" s="11" t="n">
        <v>29</v>
      </c>
      <c r="E11" s="11" t="n">
        <v>62</v>
      </c>
      <c r="F11" s="27" t="n">
        <v>7</v>
      </c>
      <c r="G11" s="11" t="n">
        <v>93</v>
      </c>
      <c r="H11" s="11" t="n">
        <v>18</v>
      </c>
      <c r="I11" s="11" t="n">
        <v>74</v>
      </c>
      <c r="J11" s="27" t="n">
        <v>10</v>
      </c>
      <c r="K11" s="11" t="n">
        <v>90</v>
      </c>
      <c r="L11" s="11" t="n">
        <v>41</v>
      </c>
      <c r="M11" s="11" t="n">
        <v>49</v>
      </c>
    </row>
    <row r="12">
      <c r="A12" s="25" t="inlineStr">
        <is>
          <t>Delaware</t>
        </is>
      </c>
      <c r="B12" s="11" t="n">
        <v>4</v>
      </c>
      <c r="C12" s="11" t="n">
        <v>96</v>
      </c>
      <c r="D12" s="11" t="n">
        <v>42</v>
      </c>
      <c r="E12" s="11" t="n">
        <v>54</v>
      </c>
      <c r="F12" s="27" t="n">
        <v>6</v>
      </c>
      <c r="G12" s="11" t="n">
        <v>94</v>
      </c>
      <c r="H12" s="11" t="n">
        <v>24</v>
      </c>
      <c r="I12" s="11" t="n">
        <v>71</v>
      </c>
      <c r="J12" s="27" t="n">
        <v>2</v>
      </c>
      <c r="K12" s="11" t="n">
        <v>98</v>
      </c>
      <c r="L12" s="11" t="n">
        <v>57</v>
      </c>
      <c r="M12" s="11" t="n">
        <v>41</v>
      </c>
    </row>
    <row r="13">
      <c r="A13" s="25" t="inlineStr">
        <is>
          <t>Florida</t>
        </is>
      </c>
      <c r="B13" s="11" t="n">
        <v>8</v>
      </c>
      <c r="C13" s="11" t="n">
        <v>92</v>
      </c>
      <c r="D13" s="11" t="n">
        <v>13</v>
      </c>
      <c r="E13" s="11" t="n">
        <v>79</v>
      </c>
      <c r="F13" s="27" t="n">
        <v>6</v>
      </c>
      <c r="G13" s="11" t="n">
        <v>94</v>
      </c>
      <c r="H13" s="11" t="n">
        <v>13</v>
      </c>
      <c r="I13" s="11" t="n">
        <v>81</v>
      </c>
      <c r="J13" s="27" t="n">
        <v>13</v>
      </c>
      <c r="K13" s="11" t="n">
        <v>87</v>
      </c>
      <c r="L13" s="11" t="n">
        <v>11</v>
      </c>
      <c r="M13" s="11" t="n">
        <v>76</v>
      </c>
    </row>
    <row r="14">
      <c r="A14" s="25" t="inlineStr">
        <is>
          <t>Georgia</t>
        </is>
      </c>
      <c r="B14" s="11" t="n">
        <v>7</v>
      </c>
      <c r="C14" s="11" t="n">
        <v>93</v>
      </c>
      <c r="D14" s="11" t="n">
        <v>31</v>
      </c>
      <c r="E14" s="11" t="n">
        <v>62</v>
      </c>
      <c r="F14" s="27" t="n">
        <v>9</v>
      </c>
      <c r="G14" s="11" t="n">
        <v>91</v>
      </c>
      <c r="H14" s="11" t="n">
        <v>15</v>
      </c>
      <c r="I14" s="11" t="n">
        <v>76</v>
      </c>
      <c r="J14" s="27" t="n">
        <v>5</v>
      </c>
      <c r="K14" s="11" t="n">
        <v>95</v>
      </c>
      <c r="L14" s="11" t="n">
        <v>48</v>
      </c>
      <c r="M14" s="11" t="n">
        <v>47</v>
      </c>
    </row>
    <row r="15">
      <c r="A15" s="25" t="inlineStr">
        <is>
          <t>Hawaii</t>
        </is>
      </c>
      <c r="B15" s="11" t="n">
        <v>5</v>
      </c>
      <c r="C15" s="11" t="n">
        <v>95</v>
      </c>
      <c r="D15" s="11" t="n">
        <v>71</v>
      </c>
      <c r="E15" s="11" t="n">
        <v>24</v>
      </c>
      <c r="F15" s="27" t="n">
        <v>10</v>
      </c>
      <c r="G15" s="11" t="n">
        <v>90</v>
      </c>
      <c r="H15" s="11" t="n">
        <v>45</v>
      </c>
      <c r="I15" s="11" t="n">
        <v>45</v>
      </c>
      <c r="J15" s="27" t="n">
        <v>2</v>
      </c>
      <c r="K15" s="11" t="n">
        <v>98</v>
      </c>
      <c r="L15" s="11" t="n">
        <v>87</v>
      </c>
      <c r="M15" s="11" t="n">
        <v>11</v>
      </c>
    </row>
    <row r="16">
      <c r="A16" s="25" t="inlineStr">
        <is>
          <t>Idaho</t>
        </is>
      </c>
      <c r="B16" s="11" t="n">
        <v>8</v>
      </c>
      <c r="C16" s="11" t="n">
        <v>92</v>
      </c>
      <c r="D16" s="11" t="n">
        <v>46</v>
      </c>
      <c r="E16" s="11" t="n">
        <v>46</v>
      </c>
      <c r="F16" s="27" t="n">
        <v>11</v>
      </c>
      <c r="G16" s="11" t="n">
        <v>89</v>
      </c>
      <c r="H16" s="11" t="n">
        <v>27</v>
      </c>
      <c r="I16" s="11" t="n">
        <v>63</v>
      </c>
      <c r="J16" s="27" t="n">
        <v>3</v>
      </c>
      <c r="K16" s="11" t="n">
        <v>97</v>
      </c>
      <c r="L16" s="11" t="n">
        <v>77</v>
      </c>
      <c r="M16" s="11" t="n">
        <v>20</v>
      </c>
    </row>
    <row r="17">
      <c r="A17" s="25" t="inlineStr">
        <is>
          <t>Illinois</t>
        </is>
      </c>
      <c r="B17" s="11" t="n">
        <v>3</v>
      </c>
      <c r="C17" s="11" t="n">
        <v>97</v>
      </c>
      <c r="D17" s="11" t="n">
        <v>40</v>
      </c>
      <c r="E17" s="11" t="n">
        <v>57</v>
      </c>
      <c r="F17" s="27" t="n">
        <v>5</v>
      </c>
      <c r="G17" s="11" t="n">
        <v>95</v>
      </c>
      <c r="H17" s="11" t="n">
        <v>24</v>
      </c>
      <c r="I17" s="11" t="n">
        <v>71</v>
      </c>
      <c r="J17" s="27" t="n">
        <v>2</v>
      </c>
      <c r="K17" s="11" t="n">
        <v>98</v>
      </c>
      <c r="L17" s="11" t="n">
        <v>47</v>
      </c>
      <c r="M17" s="11" t="n">
        <v>50</v>
      </c>
    </row>
    <row r="18">
      <c r="A18" s="25" t="inlineStr">
        <is>
          <t>Indiana</t>
        </is>
      </c>
      <c r="B18" s="11" t="n">
        <v>3</v>
      </c>
      <c r="C18" s="11" t="n">
        <v>97</v>
      </c>
      <c r="D18" s="11" t="n">
        <v>23</v>
      </c>
      <c r="E18" s="11" t="n">
        <v>75</v>
      </c>
      <c r="F18" s="27" t="n">
        <v>2</v>
      </c>
      <c r="G18" s="11" t="n">
        <v>98</v>
      </c>
      <c r="H18" s="11" t="n">
        <v>25</v>
      </c>
      <c r="I18" s="11" t="n">
        <v>74</v>
      </c>
      <c r="J18" s="27" t="n">
        <v>4</v>
      </c>
      <c r="K18" s="11" t="n">
        <v>96</v>
      </c>
      <c r="L18" s="11" t="n">
        <v>18</v>
      </c>
      <c r="M18" s="11" t="n">
        <v>78</v>
      </c>
    </row>
    <row r="19">
      <c r="A19" s="25" t="inlineStr">
        <is>
          <t>Iowa</t>
        </is>
      </c>
      <c r="B19" s="11" t="n">
        <v>6</v>
      </c>
      <c r="C19" s="11" t="n">
        <v>94</v>
      </c>
      <c r="D19" s="11" t="n">
        <v>18</v>
      </c>
      <c r="E19" s="11" t="n">
        <v>76</v>
      </c>
      <c r="F19" s="27" t="n">
        <v>6</v>
      </c>
      <c r="G19" s="11" t="n">
        <v>94</v>
      </c>
      <c r="H19" s="11" t="n">
        <v>12</v>
      </c>
      <c r="I19" s="11" t="n">
        <v>82</v>
      </c>
      <c r="J19" s="27" t="n">
        <v>6</v>
      </c>
      <c r="K19" s="11" t="n">
        <v>94</v>
      </c>
      <c r="L19" s="11" t="n">
        <v>32</v>
      </c>
      <c r="M19" s="11" t="n">
        <v>62</v>
      </c>
    </row>
    <row r="20">
      <c r="A20" s="25" t="inlineStr">
        <is>
          <t>Kansas</t>
        </is>
      </c>
      <c r="B20" s="11" t="n">
        <v>3</v>
      </c>
      <c r="C20" s="11" t="n">
        <v>97</v>
      </c>
      <c r="D20" s="11" t="n">
        <v>61</v>
      </c>
      <c r="E20" s="11" t="n">
        <v>36</v>
      </c>
      <c r="F20" s="27" t="n">
        <v>5</v>
      </c>
      <c r="G20" s="11" t="n">
        <v>95</v>
      </c>
      <c r="H20" s="11" t="n">
        <v>38</v>
      </c>
      <c r="I20" s="11" t="n">
        <v>57</v>
      </c>
      <c r="J20" s="27" t="n">
        <v>1</v>
      </c>
      <c r="K20" s="11" t="n">
        <v>99</v>
      </c>
      <c r="L20" s="11" t="n">
        <v>88</v>
      </c>
      <c r="M20" s="11" t="n">
        <v>11</v>
      </c>
    </row>
    <row r="21">
      <c r="A21" s="25" t="inlineStr">
        <is>
          <t>Kentucky</t>
        </is>
      </c>
      <c r="B21" s="11" t="n">
        <v>13</v>
      </c>
      <c r="C21" s="11" t="n">
        <v>87</v>
      </c>
      <c r="D21" s="11" t="n">
        <v>21</v>
      </c>
      <c r="E21" s="11" t="n">
        <v>66</v>
      </c>
      <c r="F21" s="27" t="n">
        <v>14</v>
      </c>
      <c r="G21" s="11" t="n">
        <v>86</v>
      </c>
      <c r="H21" s="11" t="n">
        <v>22</v>
      </c>
      <c r="I21" s="11" t="n">
        <v>64</v>
      </c>
      <c r="J21" s="27" t="n">
        <v>10</v>
      </c>
      <c r="K21" s="11" t="n">
        <v>90</v>
      </c>
      <c r="L21" s="11" t="n">
        <v>17</v>
      </c>
      <c r="M21" s="11" t="n">
        <v>72</v>
      </c>
    </row>
    <row r="22">
      <c r="A22" s="25" t="inlineStr">
        <is>
          <t>Louisiana</t>
        </is>
      </c>
      <c r="B22" s="11" t="n">
        <v>10</v>
      </c>
      <c r="C22" s="11" t="n">
        <v>90</v>
      </c>
      <c r="D22" s="11" t="n">
        <v>11</v>
      </c>
      <c r="E22" s="11" t="n">
        <v>79</v>
      </c>
      <c r="F22" s="27" t="n">
        <v>11</v>
      </c>
      <c r="G22" s="11" t="n">
        <v>89</v>
      </c>
      <c r="H22" s="11" t="n">
        <v>11</v>
      </c>
      <c r="I22" s="11" t="n">
        <v>79</v>
      </c>
      <c r="J22" s="27" t="n">
        <v>10</v>
      </c>
      <c r="K22" s="11" t="n">
        <v>90</v>
      </c>
      <c r="L22" s="11" t="n">
        <v>10</v>
      </c>
      <c r="M22" s="11" t="n">
        <v>79</v>
      </c>
    </row>
    <row r="23">
      <c r="A23" s="25" t="inlineStr">
        <is>
          <t>Maine</t>
        </is>
      </c>
      <c r="B23" s="11" t="n">
        <v>4</v>
      </c>
      <c r="C23" s="11" t="n">
        <v>96</v>
      </c>
      <c r="D23" s="11" t="n">
        <v>29</v>
      </c>
      <c r="E23" s="11" t="n">
        <v>66</v>
      </c>
      <c r="F23" s="27" t="n">
        <v>4</v>
      </c>
      <c r="G23" s="11" t="n">
        <v>96</v>
      </c>
      <c r="H23" s="11" t="n">
        <v>21</v>
      </c>
      <c r="I23" s="11" t="n">
        <v>75</v>
      </c>
      <c r="J23" s="27" t="n">
        <v>8</v>
      </c>
      <c r="K23" s="11" t="n">
        <v>92</v>
      </c>
      <c r="L23" s="11" t="n">
        <v>68</v>
      </c>
      <c r="M23" s="11" t="n">
        <v>25</v>
      </c>
    </row>
    <row r="24">
      <c r="A24" s="25" t="inlineStr">
        <is>
          <t>Maryland</t>
        </is>
      </c>
      <c r="B24" s="11" t="n">
        <v>7</v>
      </c>
      <c r="C24" s="11" t="n">
        <v>93</v>
      </c>
      <c r="D24" s="11" t="n">
        <v>22</v>
      </c>
      <c r="E24" s="11" t="n">
        <v>72</v>
      </c>
      <c r="F24" s="27" t="n">
        <v>8</v>
      </c>
      <c r="G24" s="11" t="n">
        <v>92</v>
      </c>
      <c r="H24" s="11" t="n">
        <v>14</v>
      </c>
      <c r="I24" s="11" t="n">
        <v>78</v>
      </c>
      <c r="J24" s="27" t="n">
        <v>6</v>
      </c>
      <c r="K24" s="11" t="n">
        <v>94</v>
      </c>
      <c r="L24" s="11" t="n">
        <v>25</v>
      </c>
      <c r="M24" s="11" t="n">
        <v>69</v>
      </c>
    </row>
    <row r="25">
      <c r="A25" s="25" t="inlineStr">
        <is>
          <t>Massachusetts</t>
        </is>
      </c>
      <c r="B25" s="11" t="n">
        <v>8</v>
      </c>
      <c r="C25" s="11" t="n">
        <v>92</v>
      </c>
      <c r="D25" s="11" t="n">
        <v>38</v>
      </c>
      <c r="E25" s="11" t="n">
        <v>54</v>
      </c>
      <c r="F25" s="27" t="n">
        <v>9</v>
      </c>
      <c r="G25" s="11" t="n">
        <v>91</v>
      </c>
      <c r="H25" s="11" t="n">
        <v>13</v>
      </c>
      <c r="I25" s="11" t="n">
        <v>78</v>
      </c>
      <c r="J25" s="27" t="n">
        <v>8</v>
      </c>
      <c r="K25" s="11" t="n">
        <v>92</v>
      </c>
      <c r="L25" s="11" t="n">
        <v>71</v>
      </c>
      <c r="M25" s="11" t="n">
        <v>21</v>
      </c>
    </row>
    <row r="26">
      <c r="A26" s="25" t="inlineStr">
        <is>
          <t>Michigan</t>
        </is>
      </c>
      <c r="B26" s="11" t="n">
        <v>11</v>
      </c>
      <c r="C26" s="11" t="n">
        <v>89</v>
      </c>
      <c r="D26" s="11" t="n">
        <v>54</v>
      </c>
      <c r="E26" s="11" t="n">
        <v>35</v>
      </c>
      <c r="F26" s="27" t="n">
        <v>16</v>
      </c>
      <c r="G26" s="11" t="n">
        <v>84</v>
      </c>
      <c r="H26" s="11" t="n">
        <v>34</v>
      </c>
      <c r="I26" s="11" t="n">
        <v>50</v>
      </c>
      <c r="J26" s="27" t="n">
        <v>6</v>
      </c>
      <c r="K26" s="11" t="n">
        <v>94</v>
      </c>
      <c r="L26" s="11" t="n">
        <v>82</v>
      </c>
      <c r="M26" s="11" t="n">
        <v>13</v>
      </c>
    </row>
    <row r="27">
      <c r="A27" s="25" t="inlineStr">
        <is>
          <t>Minnesota</t>
        </is>
      </c>
      <c r="B27" s="11" t="n">
        <v>13</v>
      </c>
      <c r="C27" s="11" t="n">
        <v>87</v>
      </c>
      <c r="D27" s="11" t="n">
        <v>51</v>
      </c>
      <c r="E27" s="11" t="n">
        <v>37</v>
      </c>
      <c r="F27" s="27" t="n">
        <v>18</v>
      </c>
      <c r="G27" s="11" t="n">
        <v>82</v>
      </c>
      <c r="H27" s="11" t="n">
        <v>35</v>
      </c>
      <c r="I27" s="11" t="n">
        <v>47</v>
      </c>
      <c r="J27" s="27" t="n">
        <v>8</v>
      </c>
      <c r="K27" s="11" t="n">
        <v>92</v>
      </c>
      <c r="L27" s="11" t="n">
        <v>67</v>
      </c>
      <c r="M27" s="11" t="n">
        <v>26</v>
      </c>
    </row>
    <row r="28">
      <c r="A28" s="25" t="inlineStr">
        <is>
          <t>Mississippi</t>
        </is>
      </c>
      <c r="B28" s="11" t="n">
        <v>6</v>
      </c>
      <c r="C28" s="11" t="n">
        <v>94</v>
      </c>
      <c r="D28" s="11" t="n">
        <v>28</v>
      </c>
      <c r="E28" s="11" t="n">
        <v>65</v>
      </c>
      <c r="F28" s="27" t="n">
        <v>8</v>
      </c>
      <c r="G28" s="11" t="n">
        <v>92</v>
      </c>
      <c r="H28" s="11" t="n">
        <v>23</v>
      </c>
      <c r="I28" s="11" t="n">
        <v>69</v>
      </c>
      <c r="J28" s="27" t="inlineStr">
        <is>
          <t>#</t>
        </is>
      </c>
      <c r="K28" s="11" t="n">
        <v>100</v>
      </c>
      <c r="L28" s="11" t="n">
        <v>43</v>
      </c>
      <c r="M28" s="11" t="n">
        <v>57</v>
      </c>
    </row>
    <row r="29">
      <c r="A29" s="25" t="inlineStr">
        <is>
          <t>Missouri</t>
        </is>
      </c>
      <c r="B29" s="11" t="n">
        <v>4</v>
      </c>
      <c r="C29" s="11" t="n">
        <v>96</v>
      </c>
      <c r="D29" s="11" t="n">
        <v>33</v>
      </c>
      <c r="E29" s="11" t="n">
        <v>63</v>
      </c>
      <c r="F29" s="27" t="n">
        <v>4</v>
      </c>
      <c r="G29" s="11" t="n">
        <v>96</v>
      </c>
      <c r="H29" s="11" t="n">
        <v>25</v>
      </c>
      <c r="I29" s="11" t="n">
        <v>71</v>
      </c>
      <c r="J29" s="27" t="n">
        <v>4</v>
      </c>
      <c r="K29" s="11" t="n">
        <v>96</v>
      </c>
      <c r="L29" s="11" t="n">
        <v>60</v>
      </c>
      <c r="M29" s="11" t="n">
        <v>36</v>
      </c>
    </row>
    <row r="30">
      <c r="A30" s="25" t="inlineStr">
        <is>
          <t>Montana</t>
        </is>
      </c>
      <c r="B30" s="11" t="n">
        <v>7</v>
      </c>
      <c r="C30" s="11" t="n">
        <v>93</v>
      </c>
      <c r="D30" s="11" t="n">
        <v>31</v>
      </c>
      <c r="E30" s="11" t="n">
        <v>62</v>
      </c>
      <c r="F30" s="27" t="n">
        <v>8</v>
      </c>
      <c r="G30" s="11" t="n">
        <v>92</v>
      </c>
      <c r="H30" s="11" t="n">
        <v>24</v>
      </c>
      <c r="I30" s="11" t="n">
        <v>68</v>
      </c>
      <c r="J30" s="27" t="inlineStr">
        <is>
          <t>‡</t>
        </is>
      </c>
      <c r="K30" s="11" t="inlineStr">
        <is>
          <t>‡</t>
        </is>
      </c>
      <c r="L30" s="11" t="inlineStr">
        <is>
          <t>‡</t>
        </is>
      </c>
      <c r="M30" s="11" t="inlineStr">
        <is>
          <t>‡</t>
        </is>
      </c>
    </row>
    <row r="31">
      <c r="A31" s="25" t="inlineStr">
        <is>
          <t>Nebraska</t>
        </is>
      </c>
      <c r="B31" s="11" t="n">
        <v>5</v>
      </c>
      <c r="C31" s="11" t="n">
        <v>95</v>
      </c>
      <c r="D31" s="11" t="n">
        <v>38</v>
      </c>
      <c r="E31" s="11" t="n">
        <v>57</v>
      </c>
      <c r="F31" s="27" t="n">
        <v>6</v>
      </c>
      <c r="G31" s="11" t="n">
        <v>94</v>
      </c>
      <c r="H31" s="11" t="n">
        <v>31</v>
      </c>
      <c r="I31" s="11" t="n">
        <v>64</v>
      </c>
      <c r="J31" s="27" t="n">
        <v>3</v>
      </c>
      <c r="K31" s="11" t="n">
        <v>97</v>
      </c>
      <c r="L31" s="11" t="n">
        <v>52</v>
      </c>
      <c r="M31" s="11" t="n">
        <v>44</v>
      </c>
    </row>
    <row r="32">
      <c r="A32" s="25" t="inlineStr">
        <is>
          <t>Nevada</t>
        </is>
      </c>
      <c r="B32" s="11" t="n">
        <v>5</v>
      </c>
      <c r="C32" s="11" t="n">
        <v>95</v>
      </c>
      <c r="D32" s="11" t="n">
        <v>70</v>
      </c>
      <c r="E32" s="11" t="n">
        <v>25</v>
      </c>
      <c r="F32" s="27" t="n">
        <v>8</v>
      </c>
      <c r="G32" s="11" t="n">
        <v>92</v>
      </c>
      <c r="H32" s="11" t="n">
        <v>51</v>
      </c>
      <c r="I32" s="11" t="n">
        <v>40</v>
      </c>
      <c r="J32" s="27" t="n">
        <v>3</v>
      </c>
      <c r="K32" s="11" t="n">
        <v>97</v>
      </c>
      <c r="L32" s="11" t="n">
        <v>77</v>
      </c>
      <c r="M32" s="11" t="n">
        <v>20</v>
      </c>
    </row>
    <row r="33">
      <c r="A33" s="25" t="inlineStr">
        <is>
          <t>New Hampshire</t>
        </is>
      </c>
      <c r="B33" s="11" t="n">
        <v>5</v>
      </c>
      <c r="C33" s="11" t="n">
        <v>95</v>
      </c>
      <c r="D33" s="11" t="n">
        <v>26</v>
      </c>
      <c r="E33" s="11" t="n">
        <v>69</v>
      </c>
      <c r="F33" s="27" t="n">
        <v>5</v>
      </c>
      <c r="G33" s="11" t="n">
        <v>95</v>
      </c>
      <c r="H33" s="11" t="n">
        <v>20</v>
      </c>
      <c r="I33" s="11" t="n">
        <v>75</v>
      </c>
      <c r="J33" s="27" t="n">
        <v>3</v>
      </c>
      <c r="K33" s="11" t="n">
        <v>97</v>
      </c>
      <c r="L33" s="11" t="n">
        <v>60</v>
      </c>
      <c r="M33" s="11" t="n">
        <v>37</v>
      </c>
    </row>
    <row r="34">
      <c r="A34" s="25" t="inlineStr">
        <is>
          <t>New Jersey</t>
        </is>
      </c>
      <c r="B34" s="11" t="n">
        <v>11</v>
      </c>
      <c r="C34" s="11" t="n">
        <v>89</v>
      </c>
      <c r="D34" s="11" t="n">
        <v>15</v>
      </c>
      <c r="E34" s="11" t="n">
        <v>74</v>
      </c>
      <c r="F34" s="27" t="n">
        <v>12</v>
      </c>
      <c r="G34" s="11" t="n">
        <v>88</v>
      </c>
      <c r="H34" s="11" t="n">
        <v>11</v>
      </c>
      <c r="I34" s="11" t="n">
        <v>77</v>
      </c>
      <c r="J34" s="27" t="n">
        <v>8</v>
      </c>
      <c r="K34" s="11" t="n">
        <v>92</v>
      </c>
      <c r="L34" s="11" t="n">
        <v>22</v>
      </c>
      <c r="M34" s="11" t="n">
        <v>69</v>
      </c>
    </row>
    <row r="35">
      <c r="A35" s="25" t="inlineStr">
        <is>
          <t>New Mexico</t>
        </is>
      </c>
      <c r="B35" s="11" t="n">
        <v>4</v>
      </c>
      <c r="C35" s="11" t="n">
        <v>96</v>
      </c>
      <c r="D35" s="11" t="n">
        <v>54</v>
      </c>
      <c r="E35" s="11" t="n">
        <v>42</v>
      </c>
      <c r="F35" s="27" t="n">
        <v>7</v>
      </c>
      <c r="G35" s="11" t="n">
        <v>93</v>
      </c>
      <c r="H35" s="11" t="n">
        <v>30</v>
      </c>
      <c r="I35" s="11" t="n">
        <v>63</v>
      </c>
      <c r="J35" s="27" t="n">
        <v>2</v>
      </c>
      <c r="K35" s="11" t="n">
        <v>98</v>
      </c>
      <c r="L35" s="11" t="n">
        <v>69</v>
      </c>
      <c r="M35" s="11" t="n">
        <v>29</v>
      </c>
    </row>
    <row r="36">
      <c r="A36" s="25" t="inlineStr">
        <is>
          <t>New York</t>
        </is>
      </c>
      <c r="B36" s="11" t="n">
        <v>8</v>
      </c>
      <c r="C36" s="11" t="n">
        <v>92</v>
      </c>
      <c r="D36" s="11" t="n">
        <v>19</v>
      </c>
      <c r="E36" s="11" t="n">
        <v>73</v>
      </c>
      <c r="F36" s="27" t="n">
        <v>8</v>
      </c>
      <c r="G36" s="11" t="n">
        <v>92</v>
      </c>
      <c r="H36" s="11" t="n">
        <v>11</v>
      </c>
      <c r="I36" s="11" t="n">
        <v>81</v>
      </c>
      <c r="J36" s="27" t="n">
        <v>8</v>
      </c>
      <c r="K36" s="11" t="n">
        <v>92</v>
      </c>
      <c r="L36" s="11" t="n">
        <v>33</v>
      </c>
      <c r="M36" s="11" t="n">
        <v>59</v>
      </c>
    </row>
    <row r="37">
      <c r="A37" s="25" t="inlineStr">
        <is>
          <t>North Carolina</t>
        </is>
      </c>
      <c r="B37" s="11" t="n">
        <v>7</v>
      </c>
      <c r="C37" s="11" t="n">
        <v>93</v>
      </c>
      <c r="D37" s="11" t="n">
        <v>40</v>
      </c>
      <c r="E37" s="11" t="n">
        <v>53</v>
      </c>
      <c r="F37" s="27" t="n">
        <v>8</v>
      </c>
      <c r="G37" s="11" t="n">
        <v>92</v>
      </c>
      <c r="H37" s="11" t="n">
        <v>22</v>
      </c>
      <c r="I37" s="11" t="n">
        <v>70</v>
      </c>
      <c r="J37" s="27" t="n">
        <v>5</v>
      </c>
      <c r="K37" s="11" t="n">
        <v>95</v>
      </c>
      <c r="L37" s="11" t="n">
        <v>61</v>
      </c>
      <c r="M37" s="11" t="n">
        <v>34</v>
      </c>
    </row>
    <row r="38">
      <c r="A38" s="25" t="inlineStr">
        <is>
          <t>North Dakota</t>
        </is>
      </c>
      <c r="B38" s="11" t="n">
        <v>9</v>
      </c>
      <c r="C38" s="11" t="n">
        <v>91</v>
      </c>
      <c r="D38" s="11" t="n">
        <v>28</v>
      </c>
      <c r="E38" s="11" t="n">
        <v>63</v>
      </c>
      <c r="F38" s="27" t="n">
        <v>10</v>
      </c>
      <c r="G38" s="11" t="n">
        <v>90</v>
      </c>
      <c r="H38" s="11" t="n">
        <v>19</v>
      </c>
      <c r="I38" s="11" t="n">
        <v>71</v>
      </c>
      <c r="J38" s="27" t="n">
        <v>6</v>
      </c>
      <c r="K38" s="11" t="n">
        <v>94</v>
      </c>
      <c r="L38" s="11" t="n">
        <v>62</v>
      </c>
      <c r="M38" s="11" t="n">
        <v>32</v>
      </c>
    </row>
    <row r="39">
      <c r="A39" s="25" t="inlineStr">
        <is>
          <t>Ohio</t>
        </is>
      </c>
      <c r="B39" s="11" t="n">
        <v>12</v>
      </c>
      <c r="C39" s="11" t="n">
        <v>88</v>
      </c>
      <c r="D39" s="11" t="n">
        <v>16</v>
      </c>
      <c r="E39" s="11" t="n">
        <v>72</v>
      </c>
      <c r="F39" s="27" t="n">
        <v>12</v>
      </c>
      <c r="G39" s="11" t="n">
        <v>88</v>
      </c>
      <c r="H39" s="11" t="n">
        <v>8</v>
      </c>
      <c r="I39" s="11" t="n">
        <v>80</v>
      </c>
      <c r="J39" s="27" t="n">
        <v>9</v>
      </c>
      <c r="K39" s="11" t="n">
        <v>91</v>
      </c>
      <c r="L39" s="11" t="n">
        <v>44</v>
      </c>
      <c r="M39" s="11" t="n">
        <v>47</v>
      </c>
    </row>
    <row r="40">
      <c r="A40" s="25" t="inlineStr">
        <is>
          <t>Oklahoma</t>
        </is>
      </c>
      <c r="B40" s="11" t="n">
        <v>5</v>
      </c>
      <c r="C40" s="11" t="n">
        <v>95</v>
      </c>
      <c r="D40" s="11" t="n">
        <v>42</v>
      </c>
      <c r="E40" s="11" t="n">
        <v>53</v>
      </c>
      <c r="F40" s="27" t="n">
        <v>7</v>
      </c>
      <c r="G40" s="11" t="n">
        <v>93</v>
      </c>
      <c r="H40" s="11" t="n">
        <v>28</v>
      </c>
      <c r="I40" s="11" t="n">
        <v>64</v>
      </c>
      <c r="J40" s="27" t="n">
        <v>3</v>
      </c>
      <c r="K40" s="11" t="n">
        <v>97</v>
      </c>
      <c r="L40" s="11" t="n">
        <v>62</v>
      </c>
      <c r="M40" s="11" t="n">
        <v>36</v>
      </c>
    </row>
    <row r="41">
      <c r="A41" s="25" t="inlineStr">
        <is>
          <t>Oregon</t>
        </is>
      </c>
      <c r="B41" s="11" t="n">
        <v>7</v>
      </c>
      <c r="C41" s="11" t="n">
        <v>93</v>
      </c>
      <c r="D41" s="11" t="n">
        <v>56</v>
      </c>
      <c r="E41" s="11" t="n">
        <v>37</v>
      </c>
      <c r="F41" s="27" t="n">
        <v>11</v>
      </c>
      <c r="G41" s="11" t="n">
        <v>89</v>
      </c>
      <c r="H41" s="11" t="n">
        <v>39</v>
      </c>
      <c r="I41" s="11" t="n">
        <v>51</v>
      </c>
      <c r="J41" s="27" t="n">
        <v>4</v>
      </c>
      <c r="K41" s="11" t="n">
        <v>96</v>
      </c>
      <c r="L41" s="11" t="n">
        <v>75</v>
      </c>
      <c r="M41" s="11" t="n">
        <v>21</v>
      </c>
    </row>
    <row r="42">
      <c r="A42" s="25" t="inlineStr">
        <is>
          <t>Pennsylvania</t>
        </is>
      </c>
      <c r="B42" s="11" t="n">
        <v>9</v>
      </c>
      <c r="C42" s="11" t="n">
        <v>91</v>
      </c>
      <c r="D42" s="11" t="n">
        <v>30</v>
      </c>
      <c r="E42" s="11" t="n">
        <v>61</v>
      </c>
      <c r="F42" s="27" t="n">
        <v>9</v>
      </c>
      <c r="G42" s="11" t="n">
        <v>91</v>
      </c>
      <c r="H42" s="11" t="n">
        <v>24</v>
      </c>
      <c r="I42" s="11" t="n">
        <v>67</v>
      </c>
      <c r="J42" s="27" t="n">
        <v>11</v>
      </c>
      <c r="K42" s="11" t="n">
        <v>89</v>
      </c>
      <c r="L42" s="11" t="n">
        <v>47</v>
      </c>
      <c r="M42" s="11" t="n">
        <v>42</v>
      </c>
    </row>
    <row r="43">
      <c r="A43" s="25" t="inlineStr">
        <is>
          <t>Rhode Island</t>
        </is>
      </c>
      <c r="B43" s="11" t="n">
        <v>4</v>
      </c>
      <c r="C43" s="11" t="n">
        <v>96</v>
      </c>
      <c r="D43" s="11" t="n">
        <v>32</v>
      </c>
      <c r="E43" s="11" t="n">
        <v>64</v>
      </c>
      <c r="F43" s="27" t="n">
        <v>5</v>
      </c>
      <c r="G43" s="11" t="n">
        <v>95</v>
      </c>
      <c r="H43" s="11" t="n">
        <v>8</v>
      </c>
      <c r="I43" s="11" t="n">
        <v>87</v>
      </c>
      <c r="J43" s="27" t="n">
        <v>4</v>
      </c>
      <c r="K43" s="11" t="n">
        <v>96</v>
      </c>
      <c r="L43" s="11" t="n">
        <v>55</v>
      </c>
      <c r="M43" s="11" t="n">
        <v>41</v>
      </c>
    </row>
    <row r="44">
      <c r="A44" s="25" t="inlineStr">
        <is>
          <t>South Carolina</t>
        </is>
      </c>
      <c r="B44" s="11" t="n">
        <v>7</v>
      </c>
      <c r="C44" s="11" t="n">
        <v>93</v>
      </c>
      <c r="D44" s="11" t="n">
        <v>40</v>
      </c>
      <c r="E44" s="11" t="n">
        <v>53</v>
      </c>
      <c r="F44" s="27" t="n">
        <v>8</v>
      </c>
      <c r="G44" s="11" t="n">
        <v>92</v>
      </c>
      <c r="H44" s="11" t="n">
        <v>31</v>
      </c>
      <c r="I44" s="11" t="n">
        <v>61</v>
      </c>
      <c r="J44" s="27" t="n">
        <v>5</v>
      </c>
      <c r="K44" s="11" t="n">
        <v>95</v>
      </c>
      <c r="L44" s="11" t="n">
        <v>56</v>
      </c>
      <c r="M44" s="11" t="n">
        <v>38</v>
      </c>
    </row>
    <row r="45">
      <c r="A45" s="25" t="inlineStr">
        <is>
          <t>South Dakota</t>
        </is>
      </c>
      <c r="B45" s="11" t="n">
        <v>5</v>
      </c>
      <c r="C45" s="11" t="n">
        <v>95</v>
      </c>
      <c r="D45" s="11" t="n">
        <v>55</v>
      </c>
      <c r="E45" s="11" t="n">
        <v>40</v>
      </c>
      <c r="F45" s="27" t="n">
        <v>5</v>
      </c>
      <c r="G45" s="11" t="n">
        <v>95</v>
      </c>
      <c r="H45" s="11" t="n">
        <v>47</v>
      </c>
      <c r="I45" s="11" t="n">
        <v>48</v>
      </c>
      <c r="J45" s="27" t="n">
        <v>2</v>
      </c>
      <c r="K45" s="11" t="n">
        <v>98</v>
      </c>
      <c r="L45" s="11" t="n">
        <v>74</v>
      </c>
      <c r="M45" s="11" t="n">
        <v>23</v>
      </c>
    </row>
    <row r="46">
      <c r="A46" s="25" t="inlineStr">
        <is>
          <t>Tennessee</t>
        </is>
      </c>
      <c r="B46" s="11" t="n">
        <v>10</v>
      </c>
      <c r="C46" s="11" t="n">
        <v>90</v>
      </c>
      <c r="D46" s="11" t="n">
        <v>27</v>
      </c>
      <c r="E46" s="11" t="n">
        <v>64</v>
      </c>
      <c r="F46" s="27" t="n">
        <v>11</v>
      </c>
      <c r="G46" s="11" t="n">
        <v>89</v>
      </c>
      <c r="H46" s="11" t="n">
        <v>28</v>
      </c>
      <c r="I46" s="11" t="n">
        <v>61</v>
      </c>
      <c r="J46" s="27" t="n">
        <v>8</v>
      </c>
      <c r="K46" s="11" t="n">
        <v>92</v>
      </c>
      <c r="L46" s="11" t="n">
        <v>22</v>
      </c>
      <c r="M46" s="11" t="n">
        <v>70</v>
      </c>
    </row>
    <row r="47">
      <c r="A47" s="25" t="inlineStr">
        <is>
          <t>Texas</t>
        </is>
      </c>
      <c r="B47" s="11" t="n">
        <v>8</v>
      </c>
      <c r="C47" s="11" t="n">
        <v>92</v>
      </c>
      <c r="D47" s="11" t="n">
        <v>44</v>
      </c>
      <c r="E47" s="11" t="n">
        <v>48</v>
      </c>
      <c r="F47" s="27" t="n">
        <v>11</v>
      </c>
      <c r="G47" s="11" t="n">
        <v>89</v>
      </c>
      <c r="H47" s="11" t="n">
        <v>16</v>
      </c>
      <c r="I47" s="11" t="n">
        <v>73</v>
      </c>
      <c r="J47" s="27" t="n">
        <v>5</v>
      </c>
      <c r="K47" s="11" t="n">
        <v>95</v>
      </c>
      <c r="L47" s="11" t="n">
        <v>59</v>
      </c>
      <c r="M47" s="11" t="n">
        <v>36</v>
      </c>
    </row>
    <row r="48">
      <c r="A48" s="25" t="inlineStr">
        <is>
          <t>Utah</t>
        </is>
      </c>
      <c r="B48" s="11" t="n">
        <v>4</v>
      </c>
      <c r="C48" s="11" t="n">
        <v>96</v>
      </c>
      <c r="D48" s="11" t="n">
        <v>57</v>
      </c>
      <c r="E48" s="11" t="n">
        <v>39</v>
      </c>
      <c r="F48" s="27" t="n">
        <v>3</v>
      </c>
      <c r="G48" s="11" t="n">
        <v>97</v>
      </c>
      <c r="H48" s="11" t="n">
        <v>43</v>
      </c>
      <c r="I48" s="11" t="n">
        <v>53</v>
      </c>
      <c r="J48" s="27" t="n">
        <v>5</v>
      </c>
      <c r="K48" s="11" t="n">
        <v>95</v>
      </c>
      <c r="L48" s="11" t="n">
        <v>68</v>
      </c>
      <c r="M48" s="11" t="n">
        <v>27</v>
      </c>
    </row>
    <row r="49">
      <c r="A49" s="25" t="inlineStr">
        <is>
          <t>Vermont</t>
        </is>
      </c>
      <c r="B49" s="11" t="n">
        <v>5</v>
      </c>
      <c r="C49" s="11" t="n">
        <v>95</v>
      </c>
      <c r="D49" s="11" t="n">
        <v>24</v>
      </c>
      <c r="E49" s="11" t="n">
        <v>70</v>
      </c>
      <c r="F49" s="27" t="n">
        <v>6</v>
      </c>
      <c r="G49" s="11" t="n">
        <v>94</v>
      </c>
      <c r="H49" s="11" t="n">
        <v>19</v>
      </c>
      <c r="I49" s="11" t="n">
        <v>75</v>
      </c>
      <c r="J49" s="27" t="inlineStr">
        <is>
          <t>‡</t>
        </is>
      </c>
      <c r="K49" s="11" t="inlineStr">
        <is>
          <t>‡</t>
        </is>
      </c>
      <c r="L49" s="11" t="inlineStr">
        <is>
          <t>‡</t>
        </is>
      </c>
      <c r="M49" s="11" t="inlineStr">
        <is>
          <t>‡</t>
        </is>
      </c>
    </row>
    <row r="50">
      <c r="A50" s="25" t="inlineStr">
        <is>
          <t>Virginia</t>
        </is>
      </c>
      <c r="B50" s="11" t="n">
        <v>8</v>
      </c>
      <c r="C50" s="11" t="n">
        <v>92</v>
      </c>
      <c r="D50" s="11" t="n">
        <v>48</v>
      </c>
      <c r="E50" s="11" t="n">
        <v>44</v>
      </c>
      <c r="F50" s="27" t="n">
        <v>12</v>
      </c>
      <c r="G50" s="11" t="n">
        <v>88</v>
      </c>
      <c r="H50" s="11" t="n">
        <v>33</v>
      </c>
      <c r="I50" s="11" t="n">
        <v>55</v>
      </c>
      <c r="J50" s="27" t="n">
        <v>5</v>
      </c>
      <c r="K50" s="11" t="n">
        <v>95</v>
      </c>
      <c r="L50" s="11" t="n">
        <v>60</v>
      </c>
      <c r="M50" s="11" t="n">
        <v>35</v>
      </c>
    </row>
    <row r="51">
      <c r="A51" s="25" t="inlineStr">
        <is>
          <t>Washington</t>
        </is>
      </c>
      <c r="B51" s="11" t="n">
        <v>6</v>
      </c>
      <c r="C51" s="11" t="n">
        <v>94</v>
      </c>
      <c r="D51" s="11" t="n">
        <v>59</v>
      </c>
      <c r="E51" s="11" t="n">
        <v>34</v>
      </c>
      <c r="F51" s="27" t="n">
        <v>10</v>
      </c>
      <c r="G51" s="11" t="n">
        <v>90</v>
      </c>
      <c r="H51" s="11" t="n">
        <v>39</v>
      </c>
      <c r="I51" s="11" t="n">
        <v>51</v>
      </c>
      <c r="J51" s="27" t="n">
        <v>4</v>
      </c>
      <c r="K51" s="11" t="n">
        <v>96</v>
      </c>
      <c r="L51" s="11" t="n">
        <v>73</v>
      </c>
      <c r="M51" s="11" t="n">
        <v>23</v>
      </c>
    </row>
    <row r="52">
      <c r="A52" s="25" t="inlineStr">
        <is>
          <t>West Virginia</t>
        </is>
      </c>
      <c r="B52" s="11" t="n">
        <v>7</v>
      </c>
      <c r="C52" s="11" t="n">
        <v>93</v>
      </c>
      <c r="D52" s="11" t="n">
        <v>49</v>
      </c>
      <c r="E52" s="11" t="n">
        <v>44</v>
      </c>
      <c r="F52" s="27" t="n">
        <v>7</v>
      </c>
      <c r="G52" s="11" t="n">
        <v>93</v>
      </c>
      <c r="H52" s="11" t="n">
        <v>48</v>
      </c>
      <c r="I52" s="11" t="n">
        <v>45</v>
      </c>
      <c r="J52" s="27" t="inlineStr">
        <is>
          <t>‡</t>
        </is>
      </c>
      <c r="K52" s="11" t="inlineStr">
        <is>
          <t>‡</t>
        </is>
      </c>
      <c r="L52" s="11" t="inlineStr">
        <is>
          <t>‡</t>
        </is>
      </c>
      <c r="M52" s="11" t="inlineStr">
        <is>
          <t>‡</t>
        </is>
      </c>
    </row>
    <row r="53">
      <c r="A53" s="25" t="inlineStr">
        <is>
          <t>Wisconsin</t>
        </is>
      </c>
      <c r="B53" s="11" t="n">
        <v>4</v>
      </c>
      <c r="C53" s="11" t="n">
        <v>96</v>
      </c>
      <c r="D53" s="11" t="n">
        <v>43</v>
      </c>
      <c r="E53" s="11" t="n">
        <v>53</v>
      </c>
      <c r="F53" s="27" t="n">
        <v>5</v>
      </c>
      <c r="G53" s="11" t="n">
        <v>95</v>
      </c>
      <c r="H53" s="11" t="n">
        <v>27</v>
      </c>
      <c r="I53" s="11" t="n">
        <v>68</v>
      </c>
      <c r="J53" s="27" t="n">
        <v>3</v>
      </c>
      <c r="K53" s="11" t="n">
        <v>97</v>
      </c>
      <c r="L53" s="11" t="n">
        <v>64</v>
      </c>
      <c r="M53" s="11" t="n">
        <v>33</v>
      </c>
    </row>
    <row r="54">
      <c r="A54" s="25" t="inlineStr">
        <is>
          <t>Wyoming</t>
        </is>
      </c>
      <c r="B54" s="11" t="n">
        <v>8</v>
      </c>
      <c r="C54" s="11" t="n">
        <v>92</v>
      </c>
      <c r="D54" s="11" t="n">
        <v>25</v>
      </c>
      <c r="E54" s="11" t="n">
        <v>67</v>
      </c>
      <c r="F54" s="27" t="n">
        <v>9</v>
      </c>
      <c r="G54" s="11" t="n">
        <v>91</v>
      </c>
      <c r="H54" s="11" t="n">
        <v>19</v>
      </c>
      <c r="I54" s="11" t="n">
        <v>73</v>
      </c>
      <c r="J54" s="27" t="n">
        <v>10</v>
      </c>
      <c r="K54" s="11" t="n">
        <v>90</v>
      </c>
      <c r="L54" s="11" t="n">
        <v>49</v>
      </c>
      <c r="M54" s="11" t="n">
        <v>41</v>
      </c>
    </row>
    <row r="55">
      <c r="A55" s="12" t="inlineStr">
        <is>
          <t>Other jurisdictions</t>
        </is>
      </c>
      <c r="B55" s="13" t="n"/>
      <c r="C55" s="13" t="n"/>
      <c r="D55" s="13" t="n"/>
      <c r="E55" s="13" t="n"/>
      <c r="F55" s="13" t="n"/>
      <c r="G55" s="13" t="n"/>
      <c r="H55" s="13" t="n"/>
      <c r="I55" s="13" t="n"/>
      <c r="J55" s="13" t="n"/>
      <c r="K55" s="13" t="n"/>
      <c r="L55" s="13" t="n"/>
      <c r="M55" s="13" t="n"/>
    </row>
    <row r="56">
      <c r="A56" s="26" t="inlineStr">
        <is>
          <t>District of Columbia</t>
        </is>
      </c>
      <c r="B56" s="11" t="n">
        <v>13</v>
      </c>
      <c r="C56" s="11" t="n">
        <v>87</v>
      </c>
      <c r="D56" s="11" t="n">
        <v>15</v>
      </c>
      <c r="E56" s="11" t="n">
        <v>72</v>
      </c>
      <c r="F56" s="27" t="n">
        <v>18</v>
      </c>
      <c r="G56" s="11" t="n">
        <v>82</v>
      </c>
      <c r="H56" s="11" t="n">
        <v>5</v>
      </c>
      <c r="I56" s="11" t="n">
        <v>77</v>
      </c>
      <c r="J56" s="27" t="n">
        <v>9</v>
      </c>
      <c r="K56" s="11" t="n">
        <v>91</v>
      </c>
      <c r="L56" s="11" t="n">
        <v>23</v>
      </c>
      <c r="M56" s="11" t="n">
        <v>68</v>
      </c>
    </row>
    <row r="57">
      <c r="A57" s="28" t="inlineStr">
        <is>
          <t>DoDEA¹</t>
        </is>
      </c>
      <c r="B57" s="15" t="n">
        <v>7</v>
      </c>
      <c r="C57" s="15" t="n">
        <v>93</v>
      </c>
      <c r="D57" s="15" t="n">
        <v>25</v>
      </c>
      <c r="E57" s="15" t="n">
        <v>69</v>
      </c>
      <c r="F57" s="32" t="n">
        <v>7</v>
      </c>
      <c r="G57" s="15" t="n">
        <v>93</v>
      </c>
      <c r="H57" s="15" t="n">
        <v>16</v>
      </c>
      <c r="I57" s="15" t="n">
        <v>76</v>
      </c>
      <c r="J57" s="32" t="n">
        <v>6</v>
      </c>
      <c r="K57" s="15" t="n">
        <v>94</v>
      </c>
      <c r="L57" s="15" t="n">
        <v>33</v>
      </c>
      <c r="M57" s="15" t="n">
        <v>61</v>
      </c>
    </row>
    <row r="58">
      <c r="A58" s="16" t="inlineStr">
        <is>
          <t># Rounds to zero.</t>
        </is>
      </c>
    </row>
    <row r="59">
      <c r="A59" s="16" t="inlineStr">
        <is>
          <t>‡ Reporting standards not met.</t>
        </is>
      </c>
    </row>
    <row r="60">
      <c r="A60" s="16" t="inlineStr">
        <is>
          <t>¹ Department of Defense Education Activity (overseas and domestic schools).</t>
        </is>
      </c>
    </row>
    <row r="61">
      <c r="A61"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62">
      <c r="A62" s="16" t="inlineStr">
        <is>
          <t>SOURCE: U.S. Department of Education, Institute of Education Sciences, National Center for Education Statistics, National Assessment of Educational Progress (NAEP), 2022 Reading Assessment.</t>
        </is>
      </c>
    </row>
  </sheetData>
  <mergeCells count="5">
    <mergeCell ref="A2:A3"/>
    <mergeCell ref="B2:E2"/>
    <mergeCell ref="F2:I2"/>
    <mergeCell ref="J2:M2"/>
    <mergeCell ref="A55:M55"/>
  </mergeCells>
  <pageMargins left="0.75" right="0.75" top="1" bottom="1" header="0.5" footer="0.5"/>
</worksheet>
</file>

<file path=xl/worksheets/sheet61.xml><?xml version="1.0" encoding="utf-8"?>
<worksheet xmlns="http://schemas.openxmlformats.org/spreadsheetml/2006/main">
  <sheetPr>
    <outlinePr summaryBelow="1" summaryRight="1"/>
    <pageSetUpPr/>
  </sheetPr>
  <dimension ref="A1:M61"/>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 width="13" customWidth="1" min="12" max="12"/>
    <col width="13" customWidth="1" min="13" max="13"/>
  </cols>
  <sheetData>
    <row r="1">
      <c r="A1" s="2" t="inlineStr">
        <is>
          <t>Table A-30. Percentage of eighth-grade public school students identified as students with disabilities (SD) and/or English learners (EL) excluded and assessed in NAEP reading, as a percentage of identified SD and/or EL students, by state/jurisdiction: 2022</t>
        </is>
      </c>
    </row>
    <row r="2">
      <c r="A2" s="17" t="inlineStr">
        <is>
          <t>State/jurisdiction</t>
        </is>
      </c>
      <c r="B2" s="18" t="inlineStr">
        <is>
          <t>SD and/or EL</t>
        </is>
      </c>
      <c r="C2" s="19" t="n"/>
      <c r="D2" s="19" t="n"/>
      <c r="E2" s="19" t="n"/>
      <c r="F2" s="18" t="inlineStr">
        <is>
          <t>SD</t>
        </is>
      </c>
      <c r="G2" s="19" t="n"/>
      <c r="H2" s="19" t="n"/>
      <c r="I2" s="19" t="n"/>
      <c r="J2" s="18" t="inlineStr">
        <is>
          <t>EL</t>
        </is>
      </c>
      <c r="K2" s="19" t="n"/>
      <c r="L2" s="19" t="n"/>
      <c r="M2" s="19" t="n"/>
    </row>
    <row r="3" ht="44.316" customHeight="1">
      <c r="A3" s="6" t="n"/>
      <c r="B3" s="20" t="inlineStr">
        <is>
          <t>Excluded</t>
        </is>
      </c>
      <c r="C3" s="21" t="inlineStr">
        <is>
          <t>Assessed</t>
        </is>
      </c>
      <c r="D3" s="21" t="inlineStr">
        <is>
          <t>Assessed without accommodations</t>
        </is>
      </c>
      <c r="E3" s="21" t="inlineStr">
        <is>
          <t>Assessed with accommodations</t>
        </is>
      </c>
      <c r="F3" s="22" t="inlineStr">
        <is>
          <t>Excluded</t>
        </is>
      </c>
      <c r="G3" s="21" t="inlineStr">
        <is>
          <t>Assessed</t>
        </is>
      </c>
      <c r="H3" s="21" t="inlineStr">
        <is>
          <t>Assessed without accommodations</t>
        </is>
      </c>
      <c r="I3" s="21" t="inlineStr">
        <is>
          <t>Assessed with accommodations</t>
        </is>
      </c>
      <c r="J3" s="22" t="inlineStr">
        <is>
          <t>Excluded</t>
        </is>
      </c>
      <c r="K3" s="21" t="inlineStr">
        <is>
          <t>Assessed</t>
        </is>
      </c>
      <c r="L3" s="21" t="inlineStr">
        <is>
          <t>Assessed without accommodations</t>
        </is>
      </c>
      <c r="M3" s="21" t="inlineStr">
        <is>
          <t>Assessed with accommodations</t>
        </is>
      </c>
    </row>
    <row r="4">
      <c r="A4" s="10" t="inlineStr">
        <is>
          <t>Nation (public)</t>
        </is>
      </c>
      <c r="B4" s="11" t="n">
        <v>8</v>
      </c>
      <c r="C4" s="11" t="n">
        <v>92</v>
      </c>
      <c r="D4" s="11" t="n">
        <v>33</v>
      </c>
      <c r="E4" s="11" t="n">
        <v>59</v>
      </c>
      <c r="F4" s="27" t="n">
        <v>9</v>
      </c>
      <c r="G4" s="11" t="n">
        <v>91</v>
      </c>
      <c r="H4" s="11" t="n">
        <v>16</v>
      </c>
      <c r="I4" s="11" t="n">
        <v>75</v>
      </c>
      <c r="J4" s="27" t="n">
        <v>7</v>
      </c>
      <c r="K4" s="11" t="n">
        <v>93</v>
      </c>
      <c r="L4" s="11" t="n">
        <v>58</v>
      </c>
      <c r="M4" s="11" t="n">
        <v>35</v>
      </c>
    </row>
    <row r="5">
      <c r="A5" s="25" t="inlineStr">
        <is>
          <t>Alabama</t>
        </is>
      </c>
      <c r="B5" s="11" t="n">
        <v>6</v>
      </c>
      <c r="C5" s="11" t="n">
        <v>94</v>
      </c>
      <c r="D5" s="11" t="n">
        <v>42</v>
      </c>
      <c r="E5" s="11" t="n">
        <v>52</v>
      </c>
      <c r="F5" s="27" t="n">
        <v>5</v>
      </c>
      <c r="G5" s="11" t="n">
        <v>95</v>
      </c>
      <c r="H5" s="11" t="n">
        <v>33</v>
      </c>
      <c r="I5" s="11" t="n">
        <v>62</v>
      </c>
      <c r="J5" s="27" t="n">
        <v>5</v>
      </c>
      <c r="K5" s="11" t="n">
        <v>95</v>
      </c>
      <c r="L5" s="11" t="n">
        <v>70</v>
      </c>
      <c r="M5" s="11" t="n">
        <v>25</v>
      </c>
    </row>
    <row r="6">
      <c r="A6" s="25" t="inlineStr">
        <is>
          <t>Alaska</t>
        </is>
      </c>
      <c r="B6" s="11" t="n">
        <v>2</v>
      </c>
      <c r="C6" s="11" t="n">
        <v>98</v>
      </c>
      <c r="D6" s="11" t="n">
        <v>41</v>
      </c>
      <c r="E6" s="11" t="n">
        <v>57</v>
      </c>
      <c r="F6" s="27" t="n">
        <v>3</v>
      </c>
      <c r="G6" s="11" t="n">
        <v>97</v>
      </c>
      <c r="H6" s="11" t="n">
        <v>15</v>
      </c>
      <c r="I6" s="11" t="n">
        <v>82</v>
      </c>
      <c r="J6" s="27" t="n">
        <v>1</v>
      </c>
      <c r="K6" s="11" t="n">
        <v>99</v>
      </c>
      <c r="L6" s="11" t="n">
        <v>63</v>
      </c>
      <c r="M6" s="11" t="n">
        <v>36</v>
      </c>
    </row>
    <row r="7">
      <c r="A7" s="25" t="inlineStr">
        <is>
          <t>Arizona</t>
        </is>
      </c>
      <c r="B7" s="11" t="n">
        <v>9</v>
      </c>
      <c r="C7" s="11" t="n">
        <v>91</v>
      </c>
      <c r="D7" s="11" t="n">
        <v>42</v>
      </c>
      <c r="E7" s="11" t="n">
        <v>49</v>
      </c>
      <c r="F7" s="27" t="n">
        <v>13</v>
      </c>
      <c r="G7" s="11" t="n">
        <v>87</v>
      </c>
      <c r="H7" s="11" t="n">
        <v>19</v>
      </c>
      <c r="I7" s="11" t="n">
        <v>68</v>
      </c>
      <c r="J7" s="27" t="n">
        <v>3</v>
      </c>
      <c r="K7" s="11" t="n">
        <v>97</v>
      </c>
      <c r="L7" s="11" t="n">
        <v>74</v>
      </c>
      <c r="M7" s="11" t="n">
        <v>23</v>
      </c>
    </row>
    <row r="8">
      <c r="A8" s="25" t="inlineStr">
        <is>
          <t>Arkansas</t>
        </is>
      </c>
      <c r="B8" s="11" t="n">
        <v>7</v>
      </c>
      <c r="C8" s="11" t="n">
        <v>93</v>
      </c>
      <c r="D8" s="11" t="n">
        <v>15</v>
      </c>
      <c r="E8" s="11" t="n">
        <v>78</v>
      </c>
      <c r="F8" s="27" t="n">
        <v>7</v>
      </c>
      <c r="G8" s="11" t="n">
        <v>93</v>
      </c>
      <c r="H8" s="11" t="n">
        <v>8</v>
      </c>
      <c r="I8" s="11" t="n">
        <v>85</v>
      </c>
      <c r="J8" s="27" t="n">
        <v>7</v>
      </c>
      <c r="K8" s="11" t="n">
        <v>93</v>
      </c>
      <c r="L8" s="11" t="n">
        <v>28</v>
      </c>
      <c r="M8" s="11" t="n">
        <v>65</v>
      </c>
    </row>
    <row r="9">
      <c r="A9" s="25" t="inlineStr">
        <is>
          <t>California</t>
        </is>
      </c>
      <c r="B9" s="11" t="n">
        <v>9</v>
      </c>
      <c r="C9" s="11" t="n">
        <v>91</v>
      </c>
      <c r="D9" s="11" t="n">
        <v>62</v>
      </c>
      <c r="E9" s="11" t="n">
        <v>29</v>
      </c>
      <c r="F9" s="27" t="n">
        <v>14</v>
      </c>
      <c r="G9" s="11" t="n">
        <v>86</v>
      </c>
      <c r="H9" s="11" t="n">
        <v>33</v>
      </c>
      <c r="I9" s="11" t="n">
        <v>53</v>
      </c>
      <c r="J9" s="27" t="n">
        <v>9</v>
      </c>
      <c r="K9" s="11" t="n">
        <v>91</v>
      </c>
      <c r="L9" s="11" t="n">
        <v>77</v>
      </c>
      <c r="M9" s="11" t="n">
        <v>14</v>
      </c>
    </row>
    <row r="10">
      <c r="A10" s="25" t="inlineStr">
        <is>
          <t>Colorado</t>
        </is>
      </c>
      <c r="B10" s="11" t="n">
        <v>9</v>
      </c>
      <c r="C10" s="11" t="n">
        <v>91</v>
      </c>
      <c r="D10" s="11" t="n">
        <v>41</v>
      </c>
      <c r="E10" s="11" t="n">
        <v>50</v>
      </c>
      <c r="F10" s="27" t="n">
        <v>10</v>
      </c>
      <c r="G10" s="11" t="n">
        <v>90</v>
      </c>
      <c r="H10" s="11" t="n">
        <v>18</v>
      </c>
      <c r="I10" s="11" t="n">
        <v>73</v>
      </c>
      <c r="J10" s="27" t="n">
        <v>10</v>
      </c>
      <c r="K10" s="11" t="n">
        <v>90</v>
      </c>
      <c r="L10" s="11" t="n">
        <v>71</v>
      </c>
      <c r="M10" s="11" t="n">
        <v>19</v>
      </c>
    </row>
    <row r="11">
      <c r="A11" s="25" t="inlineStr">
        <is>
          <t>Connecticut</t>
        </is>
      </c>
      <c r="B11" s="11" t="n">
        <v>8</v>
      </c>
      <c r="C11" s="11" t="n">
        <v>92</v>
      </c>
      <c r="D11" s="11" t="n">
        <v>22</v>
      </c>
      <c r="E11" s="11" t="n">
        <v>70</v>
      </c>
      <c r="F11" s="27" t="n">
        <v>7</v>
      </c>
      <c r="G11" s="11" t="n">
        <v>93</v>
      </c>
      <c r="H11" s="11" t="n">
        <v>19</v>
      </c>
      <c r="I11" s="11" t="n">
        <v>74</v>
      </c>
      <c r="J11" s="27" t="n">
        <v>11</v>
      </c>
      <c r="K11" s="11" t="n">
        <v>89</v>
      </c>
      <c r="L11" s="11" t="n">
        <v>31</v>
      </c>
      <c r="M11" s="11" t="n">
        <v>58</v>
      </c>
    </row>
    <row r="12">
      <c r="A12" s="25" t="inlineStr">
        <is>
          <t>Delaware</t>
        </is>
      </c>
      <c r="B12" s="11" t="n">
        <v>6</v>
      </c>
      <c r="C12" s="11" t="n">
        <v>94</v>
      </c>
      <c r="D12" s="11" t="n">
        <v>25</v>
      </c>
      <c r="E12" s="11" t="n">
        <v>70</v>
      </c>
      <c r="F12" s="27" t="n">
        <v>5</v>
      </c>
      <c r="G12" s="11" t="n">
        <v>95</v>
      </c>
      <c r="H12" s="11" t="n">
        <v>9</v>
      </c>
      <c r="I12" s="11" t="n">
        <v>86</v>
      </c>
      <c r="J12" s="27" t="n">
        <v>5</v>
      </c>
      <c r="K12" s="11" t="n">
        <v>95</v>
      </c>
      <c r="L12" s="11" t="n">
        <v>54</v>
      </c>
      <c r="M12" s="11" t="n">
        <v>41</v>
      </c>
    </row>
    <row r="13">
      <c r="A13" s="25" t="inlineStr">
        <is>
          <t>Florida</t>
        </is>
      </c>
      <c r="B13" s="11" t="n">
        <v>9</v>
      </c>
      <c r="C13" s="11" t="n">
        <v>91</v>
      </c>
      <c r="D13" s="11" t="n">
        <v>7</v>
      </c>
      <c r="E13" s="11" t="n">
        <v>84</v>
      </c>
      <c r="F13" s="27" t="n">
        <v>9</v>
      </c>
      <c r="G13" s="11" t="n">
        <v>91</v>
      </c>
      <c r="H13" s="11" t="n">
        <v>5</v>
      </c>
      <c r="I13" s="11" t="n">
        <v>86</v>
      </c>
      <c r="J13" s="27" t="n">
        <v>10</v>
      </c>
      <c r="K13" s="11" t="n">
        <v>90</v>
      </c>
      <c r="L13" s="11" t="n">
        <v>14</v>
      </c>
      <c r="M13" s="11" t="n">
        <v>76</v>
      </c>
    </row>
    <row r="14">
      <c r="A14" s="25" t="inlineStr">
        <is>
          <t>Georgia</t>
        </is>
      </c>
      <c r="B14" s="11" t="n">
        <v>9</v>
      </c>
      <c r="C14" s="11" t="n">
        <v>91</v>
      </c>
      <c r="D14" s="11" t="n">
        <v>15</v>
      </c>
      <c r="E14" s="11" t="n">
        <v>76</v>
      </c>
      <c r="F14" s="27" t="n">
        <v>10</v>
      </c>
      <c r="G14" s="11" t="n">
        <v>90</v>
      </c>
      <c r="H14" s="11" t="n">
        <v>7</v>
      </c>
      <c r="I14" s="11" t="n">
        <v>83</v>
      </c>
      <c r="J14" s="27" t="n">
        <v>6</v>
      </c>
      <c r="K14" s="11" t="n">
        <v>94</v>
      </c>
      <c r="L14" s="11" t="n">
        <v>32</v>
      </c>
      <c r="M14" s="11" t="n">
        <v>62</v>
      </c>
    </row>
    <row r="15">
      <c r="A15" s="25" t="inlineStr">
        <is>
          <t>Hawaii</t>
        </is>
      </c>
      <c r="B15" s="11" t="n">
        <v>7</v>
      </c>
      <c r="C15" s="11" t="n">
        <v>93</v>
      </c>
      <c r="D15" s="11" t="n">
        <v>71</v>
      </c>
      <c r="E15" s="11" t="n">
        <v>22</v>
      </c>
      <c r="F15" s="27" t="n">
        <v>11</v>
      </c>
      <c r="G15" s="11" t="n">
        <v>89</v>
      </c>
      <c r="H15" s="11" t="n">
        <v>57</v>
      </c>
      <c r="I15" s="11" t="n">
        <v>32</v>
      </c>
      <c r="J15" s="27" t="n">
        <v>3</v>
      </c>
      <c r="K15" s="11" t="n">
        <v>97</v>
      </c>
      <c r="L15" s="11" t="n">
        <v>84</v>
      </c>
      <c r="M15" s="11" t="n">
        <v>13</v>
      </c>
    </row>
    <row r="16">
      <c r="A16" s="25" t="inlineStr">
        <is>
          <t>Idaho</t>
        </is>
      </c>
      <c r="B16" s="11" t="n">
        <v>10</v>
      </c>
      <c r="C16" s="11" t="n">
        <v>90</v>
      </c>
      <c r="D16" s="11" t="n">
        <v>30</v>
      </c>
      <c r="E16" s="11" t="n">
        <v>60</v>
      </c>
      <c r="F16" s="27" t="n">
        <v>11</v>
      </c>
      <c r="G16" s="11" t="n">
        <v>89</v>
      </c>
      <c r="H16" s="11" t="n">
        <v>17</v>
      </c>
      <c r="I16" s="11" t="n">
        <v>72</v>
      </c>
      <c r="J16" s="27" t="n">
        <v>10</v>
      </c>
      <c r="K16" s="11" t="n">
        <v>90</v>
      </c>
      <c r="L16" s="11" t="n">
        <v>56</v>
      </c>
      <c r="M16" s="11" t="n">
        <v>34</v>
      </c>
    </row>
    <row r="17">
      <c r="A17" s="25" t="inlineStr">
        <is>
          <t>Illinois</t>
        </is>
      </c>
      <c r="B17" s="11" t="n">
        <v>5</v>
      </c>
      <c r="C17" s="11" t="n">
        <v>95</v>
      </c>
      <c r="D17" s="11" t="n">
        <v>33</v>
      </c>
      <c r="E17" s="11" t="n">
        <v>62</v>
      </c>
      <c r="F17" s="27" t="n">
        <v>6</v>
      </c>
      <c r="G17" s="11" t="n">
        <v>94</v>
      </c>
      <c r="H17" s="11" t="n">
        <v>13</v>
      </c>
      <c r="I17" s="11" t="n">
        <v>80</v>
      </c>
      <c r="J17" s="27" t="n">
        <v>4</v>
      </c>
      <c r="K17" s="11" t="n">
        <v>96</v>
      </c>
      <c r="L17" s="11" t="n">
        <v>52</v>
      </c>
      <c r="M17" s="11" t="n">
        <v>44</v>
      </c>
    </row>
    <row r="18">
      <c r="A18" s="25" t="inlineStr">
        <is>
          <t>Indiana</t>
        </is>
      </c>
      <c r="B18" s="11" t="n">
        <v>2</v>
      </c>
      <c r="C18" s="11" t="n">
        <v>98</v>
      </c>
      <c r="D18" s="11" t="n">
        <v>22</v>
      </c>
      <c r="E18" s="11" t="n">
        <v>76</v>
      </c>
      <c r="F18" s="27" t="n">
        <v>2</v>
      </c>
      <c r="G18" s="11" t="n">
        <v>98</v>
      </c>
      <c r="H18" s="11" t="n">
        <v>19</v>
      </c>
      <c r="I18" s="11" t="n">
        <v>79</v>
      </c>
      <c r="J18" s="27" t="n">
        <v>4</v>
      </c>
      <c r="K18" s="11" t="n">
        <v>96</v>
      </c>
      <c r="L18" s="11" t="n">
        <v>26</v>
      </c>
      <c r="M18" s="11" t="n">
        <v>70</v>
      </c>
    </row>
    <row r="19">
      <c r="A19" s="25" t="inlineStr">
        <is>
          <t>Iowa</t>
        </is>
      </c>
      <c r="B19" s="11" t="n">
        <v>6</v>
      </c>
      <c r="C19" s="11" t="n">
        <v>94</v>
      </c>
      <c r="D19" s="11" t="n">
        <v>14</v>
      </c>
      <c r="E19" s="11" t="n">
        <v>80</v>
      </c>
      <c r="F19" s="27" t="n">
        <v>5</v>
      </c>
      <c r="G19" s="11" t="n">
        <v>95</v>
      </c>
      <c r="H19" s="11" t="n">
        <v>10</v>
      </c>
      <c r="I19" s="11" t="n">
        <v>85</v>
      </c>
      <c r="J19" s="27" t="n">
        <v>9</v>
      </c>
      <c r="K19" s="11" t="n">
        <v>91</v>
      </c>
      <c r="L19" s="11" t="n">
        <v>24</v>
      </c>
      <c r="M19" s="11" t="n">
        <v>68</v>
      </c>
    </row>
    <row r="20">
      <c r="A20" s="25" t="inlineStr">
        <is>
          <t>Kansas</t>
        </is>
      </c>
      <c r="B20" s="11" t="n">
        <v>7</v>
      </c>
      <c r="C20" s="11" t="n">
        <v>93</v>
      </c>
      <c r="D20" s="11" t="n">
        <v>44</v>
      </c>
      <c r="E20" s="11" t="n">
        <v>49</v>
      </c>
      <c r="F20" s="27" t="n">
        <v>8</v>
      </c>
      <c r="G20" s="11" t="n">
        <v>92</v>
      </c>
      <c r="H20" s="11" t="n">
        <v>26</v>
      </c>
      <c r="I20" s="11" t="n">
        <v>66</v>
      </c>
      <c r="J20" s="27" t="n">
        <v>3</v>
      </c>
      <c r="K20" s="11" t="n">
        <v>97</v>
      </c>
      <c r="L20" s="11" t="n">
        <v>74</v>
      </c>
      <c r="M20" s="11" t="n">
        <v>23</v>
      </c>
    </row>
    <row r="21">
      <c r="A21" s="25" t="inlineStr">
        <is>
          <t>Kentucky</t>
        </is>
      </c>
      <c r="B21" s="11" t="n">
        <v>11</v>
      </c>
      <c r="C21" s="11" t="n">
        <v>89</v>
      </c>
      <c r="D21" s="11" t="n">
        <v>12</v>
      </c>
      <c r="E21" s="11" t="n">
        <v>77</v>
      </c>
      <c r="F21" s="27" t="n">
        <v>11</v>
      </c>
      <c r="G21" s="11" t="n">
        <v>89</v>
      </c>
      <c r="H21" s="11" t="n">
        <v>11</v>
      </c>
      <c r="I21" s="11" t="n">
        <v>78</v>
      </c>
      <c r="J21" s="27" t="n">
        <v>12</v>
      </c>
      <c r="K21" s="11" t="n">
        <v>88</v>
      </c>
      <c r="L21" s="11" t="n">
        <v>17</v>
      </c>
      <c r="M21" s="11" t="n">
        <v>70</v>
      </c>
    </row>
    <row r="22">
      <c r="A22" s="25" t="inlineStr">
        <is>
          <t>Louisiana</t>
        </is>
      </c>
      <c r="B22" s="11" t="n">
        <v>13</v>
      </c>
      <c r="C22" s="11" t="n">
        <v>87</v>
      </c>
      <c r="D22" s="11" t="n">
        <v>6</v>
      </c>
      <c r="E22" s="11" t="n">
        <v>81</v>
      </c>
      <c r="F22" s="27" t="n">
        <v>12</v>
      </c>
      <c r="G22" s="11" t="n">
        <v>88</v>
      </c>
      <c r="H22" s="11" t="n">
        <v>6</v>
      </c>
      <c r="I22" s="11" t="n">
        <v>83</v>
      </c>
      <c r="J22" s="27" t="inlineStr">
        <is>
          <t>‡</t>
        </is>
      </c>
      <c r="K22" s="11" t="inlineStr">
        <is>
          <t>‡</t>
        </is>
      </c>
      <c r="L22" s="11" t="inlineStr">
        <is>
          <t>‡</t>
        </is>
      </c>
      <c r="M22" s="11" t="inlineStr">
        <is>
          <t>‡</t>
        </is>
      </c>
    </row>
    <row r="23">
      <c r="A23" s="25" t="inlineStr">
        <is>
          <t>Maine</t>
        </is>
      </c>
      <c r="B23" s="11" t="n">
        <v>5</v>
      </c>
      <c r="C23" s="11" t="n">
        <v>95</v>
      </c>
      <c r="D23" s="11" t="n">
        <v>20</v>
      </c>
      <c r="E23" s="11" t="n">
        <v>75</v>
      </c>
      <c r="F23" s="27" t="n">
        <v>5</v>
      </c>
      <c r="G23" s="11" t="n">
        <v>95</v>
      </c>
      <c r="H23" s="11" t="n">
        <v>15</v>
      </c>
      <c r="I23" s="11" t="n">
        <v>81</v>
      </c>
      <c r="J23" s="27" t="inlineStr">
        <is>
          <t>‡</t>
        </is>
      </c>
      <c r="K23" s="11" t="inlineStr">
        <is>
          <t>‡</t>
        </is>
      </c>
      <c r="L23" s="11" t="inlineStr">
        <is>
          <t>‡</t>
        </is>
      </c>
      <c r="M23" s="11" t="inlineStr">
        <is>
          <t>‡</t>
        </is>
      </c>
    </row>
    <row r="24">
      <c r="A24" s="25" t="inlineStr">
        <is>
          <t>Maryland</t>
        </is>
      </c>
      <c r="B24" s="11" t="n">
        <v>8</v>
      </c>
      <c r="C24" s="11" t="n">
        <v>92</v>
      </c>
      <c r="D24" s="11" t="n">
        <v>10</v>
      </c>
      <c r="E24" s="11" t="n">
        <v>81</v>
      </c>
      <c r="F24" s="27" t="n">
        <v>6</v>
      </c>
      <c r="G24" s="11" t="n">
        <v>94</v>
      </c>
      <c r="H24" s="11" t="n">
        <v>5</v>
      </c>
      <c r="I24" s="11" t="n">
        <v>89</v>
      </c>
      <c r="J24" s="27" t="n">
        <v>11</v>
      </c>
      <c r="K24" s="11" t="n">
        <v>89</v>
      </c>
      <c r="L24" s="11" t="n">
        <v>18</v>
      </c>
      <c r="M24" s="11" t="n">
        <v>71</v>
      </c>
    </row>
    <row r="25">
      <c r="A25" s="25" t="inlineStr">
        <is>
          <t>Massachusetts</t>
        </is>
      </c>
      <c r="B25" s="11" t="n">
        <v>11</v>
      </c>
      <c r="C25" s="11" t="n">
        <v>89</v>
      </c>
      <c r="D25" s="11" t="n">
        <v>23</v>
      </c>
      <c r="E25" s="11" t="n">
        <v>66</v>
      </c>
      <c r="F25" s="27" t="n">
        <v>6</v>
      </c>
      <c r="G25" s="11" t="n">
        <v>94</v>
      </c>
      <c r="H25" s="11" t="n">
        <v>12</v>
      </c>
      <c r="I25" s="11" t="n">
        <v>82</v>
      </c>
      <c r="J25" s="27" t="n">
        <v>24</v>
      </c>
      <c r="K25" s="11" t="n">
        <v>76</v>
      </c>
      <c r="L25" s="11" t="n">
        <v>51</v>
      </c>
      <c r="M25" s="11" t="n">
        <v>25</v>
      </c>
    </row>
    <row r="26">
      <c r="A26" s="25" t="inlineStr">
        <is>
          <t>Michigan</t>
        </is>
      </c>
      <c r="B26" s="11" t="n">
        <v>8</v>
      </c>
      <c r="C26" s="11" t="n">
        <v>92</v>
      </c>
      <c r="D26" s="11" t="n">
        <v>34</v>
      </c>
      <c r="E26" s="11" t="n">
        <v>58</v>
      </c>
      <c r="F26" s="27" t="n">
        <v>9</v>
      </c>
      <c r="G26" s="11" t="n">
        <v>91</v>
      </c>
      <c r="H26" s="11" t="n">
        <v>18</v>
      </c>
      <c r="I26" s="11" t="n">
        <v>73</v>
      </c>
      <c r="J26" s="27" t="n">
        <v>4</v>
      </c>
      <c r="K26" s="11" t="n">
        <v>96</v>
      </c>
      <c r="L26" s="11" t="n">
        <v>72</v>
      </c>
      <c r="M26" s="11" t="n">
        <v>24</v>
      </c>
    </row>
    <row r="27">
      <c r="A27" s="25" t="inlineStr">
        <is>
          <t>Minnesota</t>
        </is>
      </c>
      <c r="B27" s="11" t="n">
        <v>10</v>
      </c>
      <c r="C27" s="11" t="n">
        <v>90</v>
      </c>
      <c r="D27" s="11" t="n">
        <v>49</v>
      </c>
      <c r="E27" s="11" t="n">
        <v>42</v>
      </c>
      <c r="F27" s="27" t="n">
        <v>8</v>
      </c>
      <c r="G27" s="11" t="n">
        <v>92</v>
      </c>
      <c r="H27" s="11" t="n">
        <v>43</v>
      </c>
      <c r="I27" s="11" t="n">
        <v>49</v>
      </c>
      <c r="J27" s="27" t="n">
        <v>11</v>
      </c>
      <c r="K27" s="11" t="n">
        <v>89</v>
      </c>
      <c r="L27" s="11" t="n">
        <v>56</v>
      </c>
      <c r="M27" s="11" t="n">
        <v>33</v>
      </c>
    </row>
    <row r="28">
      <c r="A28" s="25" t="inlineStr">
        <is>
          <t>Mississippi</t>
        </is>
      </c>
      <c r="B28" s="11" t="n">
        <v>4</v>
      </c>
      <c r="C28" s="11" t="n">
        <v>96</v>
      </c>
      <c r="D28" s="11" t="n">
        <v>19</v>
      </c>
      <c r="E28" s="11" t="n">
        <v>77</v>
      </c>
      <c r="F28" s="27" t="n">
        <v>4</v>
      </c>
      <c r="G28" s="11" t="n">
        <v>96</v>
      </c>
      <c r="H28" s="11" t="n">
        <v>9</v>
      </c>
      <c r="I28" s="11" t="n">
        <v>87</v>
      </c>
      <c r="J28" s="27" t="n">
        <v>2</v>
      </c>
      <c r="K28" s="11" t="n">
        <v>98</v>
      </c>
      <c r="L28" s="11" t="n">
        <v>50</v>
      </c>
      <c r="M28" s="11" t="n">
        <v>47</v>
      </c>
    </row>
    <row r="29">
      <c r="A29" s="25" t="inlineStr">
        <is>
          <t>Missouri</t>
        </is>
      </c>
      <c r="B29" s="11" t="n">
        <v>7</v>
      </c>
      <c r="C29" s="11" t="n">
        <v>93</v>
      </c>
      <c r="D29" s="11" t="n">
        <v>35</v>
      </c>
      <c r="E29" s="11" t="n">
        <v>59</v>
      </c>
      <c r="F29" s="27" t="n">
        <v>6</v>
      </c>
      <c r="G29" s="11" t="n">
        <v>94</v>
      </c>
      <c r="H29" s="11" t="n">
        <v>27</v>
      </c>
      <c r="I29" s="11" t="n">
        <v>67</v>
      </c>
      <c r="J29" s="27" t="n">
        <v>6</v>
      </c>
      <c r="K29" s="11" t="n">
        <v>94</v>
      </c>
      <c r="L29" s="11" t="n">
        <v>57</v>
      </c>
      <c r="M29" s="11" t="n">
        <v>36</v>
      </c>
    </row>
    <row r="30">
      <c r="A30" s="25" t="inlineStr">
        <is>
          <t>Montana</t>
        </is>
      </c>
      <c r="B30" s="11" t="n">
        <v>5</v>
      </c>
      <c r="C30" s="11" t="n">
        <v>95</v>
      </c>
      <c r="D30" s="11" t="n">
        <v>28</v>
      </c>
      <c r="E30" s="11" t="n">
        <v>67</v>
      </c>
      <c r="F30" s="27" t="n">
        <v>5</v>
      </c>
      <c r="G30" s="11" t="n">
        <v>95</v>
      </c>
      <c r="H30" s="11" t="n">
        <v>20</v>
      </c>
      <c r="I30" s="11" t="n">
        <v>75</v>
      </c>
      <c r="J30" s="27" t="inlineStr">
        <is>
          <t>‡</t>
        </is>
      </c>
      <c r="K30" s="11" t="inlineStr">
        <is>
          <t>‡</t>
        </is>
      </c>
      <c r="L30" s="11" t="inlineStr">
        <is>
          <t>‡</t>
        </is>
      </c>
      <c r="M30" s="11" t="inlineStr">
        <is>
          <t>‡</t>
        </is>
      </c>
    </row>
    <row r="31">
      <c r="A31" s="25" t="inlineStr">
        <is>
          <t>Nebraska</t>
        </is>
      </c>
      <c r="B31" s="11" t="n">
        <v>7</v>
      </c>
      <c r="C31" s="11" t="n">
        <v>93</v>
      </c>
      <c r="D31" s="11" t="n">
        <v>34</v>
      </c>
      <c r="E31" s="11" t="n">
        <v>59</v>
      </c>
      <c r="F31" s="27" t="n">
        <v>8</v>
      </c>
      <c r="G31" s="11" t="n">
        <v>92</v>
      </c>
      <c r="H31" s="11" t="n">
        <v>20</v>
      </c>
      <c r="I31" s="11" t="n">
        <v>72</v>
      </c>
      <c r="J31" s="27" t="n">
        <v>7</v>
      </c>
      <c r="K31" s="11" t="n">
        <v>93</v>
      </c>
      <c r="L31" s="11" t="n">
        <v>74</v>
      </c>
      <c r="M31" s="11" t="n">
        <v>19</v>
      </c>
    </row>
    <row r="32">
      <c r="A32" s="25" t="inlineStr">
        <is>
          <t>Nevada</t>
        </is>
      </c>
      <c r="B32" s="11" t="n">
        <v>6</v>
      </c>
      <c r="C32" s="11" t="n">
        <v>94</v>
      </c>
      <c r="D32" s="11" t="n">
        <v>70</v>
      </c>
      <c r="E32" s="11" t="n">
        <v>25</v>
      </c>
      <c r="F32" s="27" t="n">
        <v>10</v>
      </c>
      <c r="G32" s="11" t="n">
        <v>90</v>
      </c>
      <c r="H32" s="11" t="n">
        <v>54</v>
      </c>
      <c r="I32" s="11" t="n">
        <v>36</v>
      </c>
      <c r="J32" s="27" t="n">
        <v>3</v>
      </c>
      <c r="K32" s="11" t="n">
        <v>97</v>
      </c>
      <c r="L32" s="11" t="n">
        <v>78</v>
      </c>
      <c r="M32" s="11" t="n">
        <v>19</v>
      </c>
    </row>
    <row r="33">
      <c r="A33" s="25" t="inlineStr">
        <is>
          <t>New Hampshire</t>
        </is>
      </c>
      <c r="B33" s="11" t="n">
        <v>5</v>
      </c>
      <c r="C33" s="11" t="n">
        <v>95</v>
      </c>
      <c r="D33" s="11" t="n">
        <v>36</v>
      </c>
      <c r="E33" s="11" t="n">
        <v>59</v>
      </c>
      <c r="F33" s="27" t="n">
        <v>4</v>
      </c>
      <c r="G33" s="11" t="n">
        <v>96</v>
      </c>
      <c r="H33" s="11" t="n">
        <v>31</v>
      </c>
      <c r="I33" s="11" t="n">
        <v>66</v>
      </c>
      <c r="J33" s="27" t="inlineStr">
        <is>
          <t>‡</t>
        </is>
      </c>
      <c r="K33" s="11" t="inlineStr">
        <is>
          <t>‡</t>
        </is>
      </c>
      <c r="L33" s="11" t="inlineStr">
        <is>
          <t>‡</t>
        </is>
      </c>
      <c r="M33" s="11" t="inlineStr">
        <is>
          <t>‡</t>
        </is>
      </c>
    </row>
    <row r="34">
      <c r="A34" s="25" t="inlineStr">
        <is>
          <t>New Jersey</t>
        </is>
      </c>
      <c r="B34" s="11" t="n">
        <v>10</v>
      </c>
      <c r="C34" s="11" t="n">
        <v>90</v>
      </c>
      <c r="D34" s="11" t="n">
        <v>6</v>
      </c>
      <c r="E34" s="11" t="n">
        <v>84</v>
      </c>
      <c r="F34" s="27" t="n">
        <v>8</v>
      </c>
      <c r="G34" s="11" t="n">
        <v>92</v>
      </c>
      <c r="H34" s="11" t="n">
        <v>6</v>
      </c>
      <c r="I34" s="11" t="n">
        <v>85</v>
      </c>
      <c r="J34" s="27" t="n">
        <v>15</v>
      </c>
      <c r="K34" s="11" t="n">
        <v>85</v>
      </c>
      <c r="L34" s="11" t="n">
        <v>4</v>
      </c>
      <c r="M34" s="11" t="n">
        <v>81</v>
      </c>
    </row>
    <row r="35">
      <c r="A35" s="25" t="inlineStr">
        <is>
          <t>New Mexico</t>
        </is>
      </c>
      <c r="B35" s="11" t="n">
        <v>5</v>
      </c>
      <c r="C35" s="11" t="n">
        <v>95</v>
      </c>
      <c r="D35" s="11" t="n">
        <v>57</v>
      </c>
      <c r="E35" s="11" t="n">
        <v>38</v>
      </c>
      <c r="F35" s="27" t="n">
        <v>9</v>
      </c>
      <c r="G35" s="11" t="n">
        <v>91</v>
      </c>
      <c r="H35" s="11" t="n">
        <v>31</v>
      </c>
      <c r="I35" s="11" t="n">
        <v>60</v>
      </c>
      <c r="J35" s="27" t="n">
        <v>2</v>
      </c>
      <c r="K35" s="11" t="n">
        <v>98</v>
      </c>
      <c r="L35" s="11" t="n">
        <v>73</v>
      </c>
      <c r="M35" s="11" t="n">
        <v>26</v>
      </c>
    </row>
    <row r="36">
      <c r="A36" s="25" t="inlineStr">
        <is>
          <t>New York</t>
        </is>
      </c>
      <c r="B36" s="11" t="n">
        <v>9</v>
      </c>
      <c r="C36" s="11" t="n">
        <v>91</v>
      </c>
      <c r="D36" s="11" t="n">
        <v>6</v>
      </c>
      <c r="E36" s="11" t="n">
        <v>85</v>
      </c>
      <c r="F36" s="27" t="n">
        <v>9</v>
      </c>
      <c r="G36" s="11" t="n">
        <v>91</v>
      </c>
      <c r="H36" s="11" t="n">
        <v>3</v>
      </c>
      <c r="I36" s="11" t="n">
        <v>88</v>
      </c>
      <c r="J36" s="27" t="n">
        <v>8</v>
      </c>
      <c r="K36" s="11" t="n">
        <v>92</v>
      </c>
      <c r="L36" s="11" t="n">
        <v>11</v>
      </c>
      <c r="M36" s="11" t="n">
        <v>81</v>
      </c>
    </row>
    <row r="37">
      <c r="A37" s="25" t="inlineStr">
        <is>
          <t>North Carolina</t>
        </is>
      </c>
      <c r="B37" s="11" t="n">
        <v>9</v>
      </c>
      <c r="C37" s="11" t="n">
        <v>91</v>
      </c>
      <c r="D37" s="11" t="n">
        <v>29</v>
      </c>
      <c r="E37" s="11" t="n">
        <v>61</v>
      </c>
      <c r="F37" s="27" t="n">
        <v>11</v>
      </c>
      <c r="G37" s="11" t="n">
        <v>89</v>
      </c>
      <c r="H37" s="11" t="n">
        <v>13</v>
      </c>
      <c r="I37" s="11" t="n">
        <v>76</v>
      </c>
      <c r="J37" s="27" t="n">
        <v>6</v>
      </c>
      <c r="K37" s="11" t="n">
        <v>94</v>
      </c>
      <c r="L37" s="11" t="n">
        <v>53</v>
      </c>
      <c r="M37" s="11" t="n">
        <v>41</v>
      </c>
    </row>
    <row r="38">
      <c r="A38" s="25" t="inlineStr">
        <is>
          <t>North Dakota</t>
        </is>
      </c>
      <c r="B38" s="11" t="n">
        <v>9</v>
      </c>
      <c r="C38" s="11" t="n">
        <v>91</v>
      </c>
      <c r="D38" s="11" t="n">
        <v>22</v>
      </c>
      <c r="E38" s="11" t="n">
        <v>69</v>
      </c>
      <c r="F38" s="27" t="n">
        <v>9</v>
      </c>
      <c r="G38" s="11" t="n">
        <v>91</v>
      </c>
      <c r="H38" s="11" t="n">
        <v>18</v>
      </c>
      <c r="I38" s="11" t="n">
        <v>73</v>
      </c>
      <c r="J38" s="27" t="inlineStr">
        <is>
          <t>‡</t>
        </is>
      </c>
      <c r="K38" s="11" t="inlineStr">
        <is>
          <t>‡</t>
        </is>
      </c>
      <c r="L38" s="11" t="inlineStr">
        <is>
          <t>‡</t>
        </is>
      </c>
      <c r="M38" s="11" t="inlineStr">
        <is>
          <t>‡</t>
        </is>
      </c>
    </row>
    <row r="39">
      <c r="A39" s="25" t="inlineStr">
        <is>
          <t>Ohio</t>
        </is>
      </c>
      <c r="B39" s="11" t="n">
        <v>7</v>
      </c>
      <c r="C39" s="11" t="n">
        <v>93</v>
      </c>
      <c r="D39" s="11" t="n">
        <v>7</v>
      </c>
      <c r="E39" s="11" t="n">
        <v>85</v>
      </c>
      <c r="F39" s="27" t="n">
        <v>6</v>
      </c>
      <c r="G39" s="11" t="n">
        <v>94</v>
      </c>
      <c r="H39" s="11" t="n">
        <v>2</v>
      </c>
      <c r="I39" s="11" t="n">
        <v>91</v>
      </c>
      <c r="J39" s="27" t="n">
        <v>14</v>
      </c>
      <c r="K39" s="11" t="n">
        <v>86</v>
      </c>
      <c r="L39" s="11" t="n">
        <v>31</v>
      </c>
      <c r="M39" s="11" t="n">
        <v>55</v>
      </c>
    </row>
    <row r="40">
      <c r="A40" s="25" t="inlineStr">
        <is>
          <t>Oklahoma</t>
        </is>
      </c>
      <c r="B40" s="11" t="n">
        <v>9</v>
      </c>
      <c r="C40" s="11" t="n">
        <v>91</v>
      </c>
      <c r="D40" s="11" t="n">
        <v>40</v>
      </c>
      <c r="E40" s="11" t="n">
        <v>51</v>
      </c>
      <c r="F40" s="27" t="n">
        <v>11</v>
      </c>
      <c r="G40" s="11" t="n">
        <v>89</v>
      </c>
      <c r="H40" s="11" t="n">
        <v>27</v>
      </c>
      <c r="I40" s="11" t="n">
        <v>62</v>
      </c>
      <c r="J40" s="27" t="n">
        <v>8</v>
      </c>
      <c r="K40" s="11" t="n">
        <v>92</v>
      </c>
      <c r="L40" s="11" t="n">
        <v>66</v>
      </c>
      <c r="M40" s="11" t="n">
        <v>26</v>
      </c>
    </row>
    <row r="41">
      <c r="A41" s="25" t="inlineStr">
        <is>
          <t>Oregon</t>
        </is>
      </c>
      <c r="B41" s="11" t="n">
        <v>4</v>
      </c>
      <c r="C41" s="11" t="n">
        <v>96</v>
      </c>
      <c r="D41" s="11" t="n">
        <v>43</v>
      </c>
      <c r="E41" s="11" t="n">
        <v>53</v>
      </c>
      <c r="F41" s="27" t="n">
        <v>5</v>
      </c>
      <c r="G41" s="11" t="n">
        <v>95</v>
      </c>
      <c r="H41" s="11" t="n">
        <v>29</v>
      </c>
      <c r="I41" s="11" t="n">
        <v>65</v>
      </c>
      <c r="J41" s="27" t="n">
        <v>5</v>
      </c>
      <c r="K41" s="11" t="n">
        <v>95</v>
      </c>
      <c r="L41" s="11" t="n">
        <v>66</v>
      </c>
      <c r="M41" s="11" t="n">
        <v>30</v>
      </c>
    </row>
    <row r="42">
      <c r="A42" s="25" t="inlineStr">
        <is>
          <t>Pennsylvania</t>
        </is>
      </c>
      <c r="B42" s="11" t="n">
        <v>7</v>
      </c>
      <c r="C42" s="11" t="n">
        <v>93</v>
      </c>
      <c r="D42" s="11" t="n">
        <v>17</v>
      </c>
      <c r="E42" s="11" t="n">
        <v>76</v>
      </c>
      <c r="F42" s="27" t="n">
        <v>7</v>
      </c>
      <c r="G42" s="11" t="n">
        <v>93</v>
      </c>
      <c r="H42" s="11" t="n">
        <v>11</v>
      </c>
      <c r="I42" s="11" t="n">
        <v>82</v>
      </c>
      <c r="J42" s="27" t="n">
        <v>11</v>
      </c>
      <c r="K42" s="11" t="n">
        <v>89</v>
      </c>
      <c r="L42" s="11" t="n">
        <v>34</v>
      </c>
      <c r="M42" s="11" t="n">
        <v>56</v>
      </c>
    </row>
    <row r="43">
      <c r="A43" s="25" t="inlineStr">
        <is>
          <t>Rhode Island</t>
        </is>
      </c>
      <c r="B43" s="11" t="n">
        <v>7</v>
      </c>
      <c r="C43" s="11" t="n">
        <v>93</v>
      </c>
      <c r="D43" s="11" t="n">
        <v>25</v>
      </c>
      <c r="E43" s="11" t="n">
        <v>68</v>
      </c>
      <c r="F43" s="27" t="n">
        <v>8</v>
      </c>
      <c r="G43" s="11" t="n">
        <v>92</v>
      </c>
      <c r="H43" s="11" t="n">
        <v>11</v>
      </c>
      <c r="I43" s="11" t="n">
        <v>81</v>
      </c>
      <c r="J43" s="27" t="n">
        <v>6</v>
      </c>
      <c r="K43" s="11" t="n">
        <v>94</v>
      </c>
      <c r="L43" s="11" t="n">
        <v>45</v>
      </c>
      <c r="M43" s="11" t="n">
        <v>49</v>
      </c>
    </row>
    <row r="44">
      <c r="A44" s="25" t="inlineStr">
        <is>
          <t>South Carolina</t>
        </is>
      </c>
      <c r="B44" s="11" t="n">
        <v>7</v>
      </c>
      <c r="C44" s="11" t="n">
        <v>93</v>
      </c>
      <c r="D44" s="11" t="n">
        <v>35</v>
      </c>
      <c r="E44" s="11" t="n">
        <v>58</v>
      </c>
      <c r="F44" s="27" t="n">
        <v>5</v>
      </c>
      <c r="G44" s="11" t="n">
        <v>95</v>
      </c>
      <c r="H44" s="11" t="n">
        <v>26</v>
      </c>
      <c r="I44" s="11" t="n">
        <v>69</v>
      </c>
      <c r="J44" s="27" t="n">
        <v>10</v>
      </c>
      <c r="K44" s="11" t="n">
        <v>90</v>
      </c>
      <c r="L44" s="11" t="n">
        <v>54</v>
      </c>
      <c r="M44" s="11" t="n">
        <v>36</v>
      </c>
    </row>
    <row r="45">
      <c r="A45" s="25" t="inlineStr">
        <is>
          <t>South Dakota</t>
        </is>
      </c>
      <c r="B45" s="11" t="n">
        <v>10</v>
      </c>
      <c r="C45" s="11" t="n">
        <v>90</v>
      </c>
      <c r="D45" s="11" t="n">
        <v>56</v>
      </c>
      <c r="E45" s="11" t="n">
        <v>34</v>
      </c>
      <c r="F45" s="27" t="n">
        <v>10</v>
      </c>
      <c r="G45" s="11" t="n">
        <v>90</v>
      </c>
      <c r="H45" s="11" t="n">
        <v>51</v>
      </c>
      <c r="I45" s="11" t="n">
        <v>40</v>
      </c>
      <c r="J45" s="27" t="n">
        <v>10</v>
      </c>
      <c r="K45" s="11" t="n">
        <v>90</v>
      </c>
      <c r="L45" s="11" t="n">
        <v>71</v>
      </c>
      <c r="M45" s="11" t="n">
        <v>19</v>
      </c>
    </row>
    <row r="46">
      <c r="A46" s="25" t="inlineStr">
        <is>
          <t>Tennessee</t>
        </is>
      </c>
      <c r="B46" s="11" t="n">
        <v>16</v>
      </c>
      <c r="C46" s="11" t="n">
        <v>84</v>
      </c>
      <c r="D46" s="11" t="n">
        <v>15</v>
      </c>
      <c r="E46" s="11" t="n">
        <v>69</v>
      </c>
      <c r="F46" s="27" t="n">
        <v>17</v>
      </c>
      <c r="G46" s="11" t="n">
        <v>83</v>
      </c>
      <c r="H46" s="11" t="n">
        <v>10</v>
      </c>
      <c r="I46" s="11" t="n">
        <v>73</v>
      </c>
      <c r="J46" s="27" t="n">
        <v>12</v>
      </c>
      <c r="K46" s="11" t="n">
        <v>88</v>
      </c>
      <c r="L46" s="11" t="n">
        <v>27</v>
      </c>
      <c r="M46" s="11" t="n">
        <v>61</v>
      </c>
    </row>
    <row r="47">
      <c r="A47" s="25" t="inlineStr">
        <is>
          <t>Texas</t>
        </is>
      </c>
      <c r="B47" s="11" t="n">
        <v>6</v>
      </c>
      <c r="C47" s="11" t="n">
        <v>94</v>
      </c>
      <c r="D47" s="11" t="n">
        <v>50</v>
      </c>
      <c r="E47" s="11" t="n">
        <v>43</v>
      </c>
      <c r="F47" s="27" t="n">
        <v>11</v>
      </c>
      <c r="G47" s="11" t="n">
        <v>89</v>
      </c>
      <c r="H47" s="11" t="n">
        <v>15</v>
      </c>
      <c r="I47" s="11" t="n">
        <v>73</v>
      </c>
      <c r="J47" s="27" t="n">
        <v>3</v>
      </c>
      <c r="K47" s="11" t="n">
        <v>97</v>
      </c>
      <c r="L47" s="11" t="n">
        <v>72</v>
      </c>
      <c r="M47" s="11" t="n">
        <v>25</v>
      </c>
    </row>
    <row r="48">
      <c r="A48" s="25" t="inlineStr">
        <is>
          <t>Utah</t>
        </is>
      </c>
      <c r="B48" s="11" t="n">
        <v>6</v>
      </c>
      <c r="C48" s="11" t="n">
        <v>94</v>
      </c>
      <c r="D48" s="11" t="n">
        <v>37</v>
      </c>
      <c r="E48" s="11" t="n">
        <v>57</v>
      </c>
      <c r="F48" s="27" t="n">
        <v>5</v>
      </c>
      <c r="G48" s="11" t="n">
        <v>95</v>
      </c>
      <c r="H48" s="11" t="n">
        <v>23</v>
      </c>
      <c r="I48" s="11" t="n">
        <v>72</v>
      </c>
      <c r="J48" s="27" t="n">
        <v>6</v>
      </c>
      <c r="K48" s="11" t="n">
        <v>94</v>
      </c>
      <c r="L48" s="11" t="n">
        <v>51</v>
      </c>
      <c r="M48" s="11" t="n">
        <v>43</v>
      </c>
    </row>
    <row r="49">
      <c r="A49" s="25" t="inlineStr">
        <is>
          <t>Vermont</t>
        </is>
      </c>
      <c r="B49" s="11" t="n">
        <v>7</v>
      </c>
      <c r="C49" s="11" t="n">
        <v>93</v>
      </c>
      <c r="D49" s="11" t="n">
        <v>25</v>
      </c>
      <c r="E49" s="11" t="n">
        <v>68</v>
      </c>
      <c r="F49" s="27" t="n">
        <v>7</v>
      </c>
      <c r="G49" s="11" t="n">
        <v>93</v>
      </c>
      <c r="H49" s="11" t="n">
        <v>21</v>
      </c>
      <c r="I49" s="11" t="n">
        <v>72</v>
      </c>
      <c r="J49" s="27" t="inlineStr">
        <is>
          <t>‡</t>
        </is>
      </c>
      <c r="K49" s="11" t="inlineStr">
        <is>
          <t>‡</t>
        </is>
      </c>
      <c r="L49" s="11" t="inlineStr">
        <is>
          <t>‡</t>
        </is>
      </c>
      <c r="M49" s="11" t="inlineStr">
        <is>
          <t>‡</t>
        </is>
      </c>
    </row>
    <row r="50">
      <c r="A50" s="25" t="inlineStr">
        <is>
          <t>Virginia</t>
        </is>
      </c>
      <c r="B50" s="11" t="n">
        <v>12</v>
      </c>
      <c r="C50" s="11" t="n">
        <v>88</v>
      </c>
      <c r="D50" s="11" t="n">
        <v>36</v>
      </c>
      <c r="E50" s="11" t="n">
        <v>51</v>
      </c>
      <c r="F50" s="27" t="n">
        <v>12</v>
      </c>
      <c r="G50" s="11" t="n">
        <v>88</v>
      </c>
      <c r="H50" s="11" t="n">
        <v>27</v>
      </c>
      <c r="I50" s="11" t="n">
        <v>62</v>
      </c>
      <c r="J50" s="27" t="n">
        <v>21</v>
      </c>
      <c r="K50" s="11" t="n">
        <v>79</v>
      </c>
      <c r="L50" s="11" t="n">
        <v>48</v>
      </c>
      <c r="M50" s="11" t="n">
        <v>30</v>
      </c>
    </row>
    <row r="51">
      <c r="A51" s="25" t="inlineStr">
        <is>
          <t>Washington</t>
        </is>
      </c>
      <c r="B51" s="11" t="n">
        <v>7</v>
      </c>
      <c r="C51" s="11" t="n">
        <v>93</v>
      </c>
      <c r="D51" s="11" t="n">
        <v>47</v>
      </c>
      <c r="E51" s="11" t="n">
        <v>45</v>
      </c>
      <c r="F51" s="27" t="n">
        <v>10</v>
      </c>
      <c r="G51" s="11" t="n">
        <v>90</v>
      </c>
      <c r="H51" s="11" t="n">
        <v>30</v>
      </c>
      <c r="I51" s="11" t="n">
        <v>60</v>
      </c>
      <c r="J51" s="27" t="n">
        <v>4</v>
      </c>
      <c r="K51" s="11" t="n">
        <v>96</v>
      </c>
      <c r="L51" s="11" t="n">
        <v>67</v>
      </c>
      <c r="M51" s="11" t="n">
        <v>28</v>
      </c>
    </row>
    <row r="52">
      <c r="A52" s="25" t="inlineStr">
        <is>
          <t>West Virginia</t>
        </is>
      </c>
      <c r="B52" s="11" t="n">
        <v>9</v>
      </c>
      <c r="C52" s="11" t="n">
        <v>91</v>
      </c>
      <c r="D52" s="11" t="n">
        <v>40</v>
      </c>
      <c r="E52" s="11" t="n">
        <v>52</v>
      </c>
      <c r="F52" s="27" t="n">
        <v>8</v>
      </c>
      <c r="G52" s="11" t="n">
        <v>92</v>
      </c>
      <c r="H52" s="11" t="n">
        <v>39</v>
      </c>
      <c r="I52" s="11" t="n">
        <v>52</v>
      </c>
      <c r="J52" s="27" t="inlineStr">
        <is>
          <t>‡</t>
        </is>
      </c>
      <c r="K52" s="11" t="inlineStr">
        <is>
          <t>‡</t>
        </is>
      </c>
      <c r="L52" s="11" t="inlineStr">
        <is>
          <t>‡</t>
        </is>
      </c>
      <c r="M52" s="11" t="inlineStr">
        <is>
          <t>‡</t>
        </is>
      </c>
    </row>
    <row r="53">
      <c r="A53" s="25" t="inlineStr">
        <is>
          <t>Wisconsin</t>
        </is>
      </c>
      <c r="B53" s="11" t="n">
        <v>5</v>
      </c>
      <c r="C53" s="11" t="n">
        <v>95</v>
      </c>
      <c r="D53" s="11" t="n">
        <v>26</v>
      </c>
      <c r="E53" s="11" t="n">
        <v>70</v>
      </c>
      <c r="F53" s="27" t="n">
        <v>4</v>
      </c>
      <c r="G53" s="11" t="n">
        <v>96</v>
      </c>
      <c r="H53" s="11" t="n">
        <v>16</v>
      </c>
      <c r="I53" s="11" t="n">
        <v>80</v>
      </c>
      <c r="J53" s="27" t="n">
        <v>5</v>
      </c>
      <c r="K53" s="11" t="n">
        <v>95</v>
      </c>
      <c r="L53" s="11" t="n">
        <v>47</v>
      </c>
      <c r="M53" s="11" t="n">
        <v>48</v>
      </c>
    </row>
    <row r="54">
      <c r="A54" s="25" t="inlineStr">
        <is>
          <t>Wyoming</t>
        </is>
      </c>
      <c r="B54" s="11" t="n">
        <v>10</v>
      </c>
      <c r="C54" s="11" t="n">
        <v>90</v>
      </c>
      <c r="D54" s="11" t="n">
        <v>10</v>
      </c>
      <c r="E54" s="11" t="n">
        <v>79</v>
      </c>
      <c r="F54" s="27" t="n">
        <v>8</v>
      </c>
      <c r="G54" s="11" t="n">
        <v>92</v>
      </c>
      <c r="H54" s="11" t="n">
        <v>6</v>
      </c>
      <c r="I54" s="11" t="n">
        <v>85</v>
      </c>
      <c r="J54" s="27" t="inlineStr">
        <is>
          <t>‡</t>
        </is>
      </c>
      <c r="K54" s="11" t="inlineStr">
        <is>
          <t>‡</t>
        </is>
      </c>
      <c r="L54" s="11" t="inlineStr">
        <is>
          <t>‡</t>
        </is>
      </c>
      <c r="M54" s="11" t="inlineStr">
        <is>
          <t>‡</t>
        </is>
      </c>
    </row>
    <row r="55">
      <c r="A55" s="12" t="inlineStr">
        <is>
          <t>Other jurisdictions</t>
        </is>
      </c>
      <c r="B55" s="13" t="n"/>
      <c r="C55" s="13" t="n"/>
      <c r="D55" s="13" t="n"/>
      <c r="E55" s="13" t="n"/>
      <c r="F55" s="13" t="n"/>
      <c r="G55" s="13" t="n"/>
      <c r="H55" s="13" t="n"/>
      <c r="I55" s="13" t="n"/>
      <c r="J55" s="13" t="n"/>
      <c r="K55" s="13" t="n"/>
      <c r="L55" s="13" t="n"/>
      <c r="M55" s="13" t="n"/>
    </row>
    <row r="56">
      <c r="A56" s="26" t="inlineStr">
        <is>
          <t>District of Columbia</t>
        </is>
      </c>
      <c r="B56" s="11" t="n">
        <v>10</v>
      </c>
      <c r="C56" s="11" t="n">
        <v>90</v>
      </c>
      <c r="D56" s="11" t="n">
        <v>7</v>
      </c>
      <c r="E56" s="11" t="n">
        <v>82</v>
      </c>
      <c r="F56" s="27" t="n">
        <v>10</v>
      </c>
      <c r="G56" s="11" t="n">
        <v>90</v>
      </c>
      <c r="H56" s="11" t="n">
        <v>3</v>
      </c>
      <c r="I56" s="11" t="n">
        <v>87</v>
      </c>
      <c r="J56" s="27" t="n">
        <v>12</v>
      </c>
      <c r="K56" s="11" t="n">
        <v>88</v>
      </c>
      <c r="L56" s="11" t="n">
        <v>14</v>
      </c>
      <c r="M56" s="11" t="n">
        <v>75</v>
      </c>
    </row>
    <row r="57">
      <c r="A57" s="28" t="inlineStr">
        <is>
          <t>DoDEA¹</t>
        </is>
      </c>
      <c r="B57" s="15" t="n">
        <v>10</v>
      </c>
      <c r="C57" s="15" t="n">
        <v>90</v>
      </c>
      <c r="D57" s="15" t="n">
        <v>21</v>
      </c>
      <c r="E57" s="15" t="n">
        <v>69</v>
      </c>
      <c r="F57" s="32" t="n">
        <v>9</v>
      </c>
      <c r="G57" s="15" t="n">
        <v>91</v>
      </c>
      <c r="H57" s="15" t="n">
        <v>6</v>
      </c>
      <c r="I57" s="15" t="n">
        <v>85</v>
      </c>
      <c r="J57" s="32" t="n">
        <v>10</v>
      </c>
      <c r="K57" s="15" t="n">
        <v>90</v>
      </c>
      <c r="L57" s="15" t="n">
        <v>48</v>
      </c>
      <c r="M57" s="15" t="n">
        <v>42</v>
      </c>
    </row>
    <row r="58">
      <c r="A58" s="16" t="inlineStr">
        <is>
          <t>‡ Reporting standards not met.</t>
        </is>
      </c>
    </row>
    <row r="59">
      <c r="A59" s="16" t="inlineStr">
        <is>
          <t>¹ Department of Defense Education Activity (overseas and domestic schools).</t>
        </is>
      </c>
    </row>
    <row r="60">
      <c r="A60"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61">
      <c r="A61" s="16" t="inlineStr">
        <is>
          <t>SOURCE: U.S. Department of Education, Institute of Education Sciences, National Center for Education Statistics, National Assessment of Educational Progress (NAEP), 2022 Reading Assessment.</t>
        </is>
      </c>
    </row>
  </sheetData>
  <mergeCells count="5">
    <mergeCell ref="A2:A3"/>
    <mergeCell ref="B2:E2"/>
    <mergeCell ref="F2:I2"/>
    <mergeCell ref="J2:M2"/>
    <mergeCell ref="A55:M55"/>
  </mergeCells>
  <pageMargins left="0.75" right="0.75" top="1" bottom="1" header="0.5" footer="0.5"/>
</worksheet>
</file>

<file path=xl/worksheets/sheet62.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A-31. Percentage of fourth-grade public school students identified as students with disabilities (SD) and/or English learners (EL)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21</v>
      </c>
      <c r="C4" s="11" t="n">
        <v>7</v>
      </c>
      <c r="D4" s="11" t="n">
        <v>14</v>
      </c>
      <c r="E4" s="11" t="n">
        <v>10</v>
      </c>
      <c r="F4" s="11" t="n">
        <v>4</v>
      </c>
      <c r="G4" s="27" t="n">
        <v>22</v>
      </c>
      <c r="H4" s="11" t="n">
        <v>6</v>
      </c>
      <c r="I4" s="11" t="n">
        <v>16</v>
      </c>
      <c r="J4" s="11" t="n">
        <v>10</v>
      </c>
      <c r="K4" s="11" t="n">
        <v>5</v>
      </c>
    </row>
    <row r="5">
      <c r="A5" s="10" t="inlineStr">
        <is>
          <t>Large City¹ (public)</t>
        </is>
      </c>
      <c r="B5" s="11" t="n">
        <v>28</v>
      </c>
      <c r="C5" s="11" t="n">
        <v>8</v>
      </c>
      <c r="D5" s="11" t="n">
        <v>20</v>
      </c>
      <c r="E5" s="11" t="n">
        <v>17</v>
      </c>
      <c r="F5" s="11" t="n">
        <v>4</v>
      </c>
      <c r="G5" s="27" t="n">
        <v>31</v>
      </c>
      <c r="H5" s="11" t="n">
        <v>8</v>
      </c>
      <c r="I5" s="11" t="n">
        <v>22</v>
      </c>
      <c r="J5" s="11" t="n">
        <v>17</v>
      </c>
      <c r="K5" s="11" t="n">
        <v>5</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8</v>
      </c>
      <c r="C7" s="11" t="n">
        <v>2</v>
      </c>
      <c r="D7" s="11" t="n">
        <v>6</v>
      </c>
      <c r="E7" s="11" t="n">
        <v>5</v>
      </c>
      <c r="F7" s="11" t="n">
        <v>1</v>
      </c>
      <c r="G7" s="27" t="n">
        <v>9</v>
      </c>
      <c r="H7" s="11" t="n">
        <v>2</v>
      </c>
      <c r="I7" s="11" t="n">
        <v>7</v>
      </c>
      <c r="J7" s="11" t="n">
        <v>5</v>
      </c>
      <c r="K7" s="11" t="n">
        <v>3</v>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33</v>
      </c>
      <c r="H10" s="11" t="n">
        <v>9</v>
      </c>
      <c r="I10" s="11" t="n">
        <v>24</v>
      </c>
      <c r="J10" s="11" t="n">
        <v>12</v>
      </c>
      <c r="K10" s="11" t="n">
        <v>11</v>
      </c>
    </row>
    <row r="11">
      <c r="A11" s="25" t="inlineStr">
        <is>
          <t>Charlotte</t>
        </is>
      </c>
      <c r="B11" s="11" t="inlineStr">
        <is>
          <t>—</t>
        </is>
      </c>
      <c r="C11" s="11" t="inlineStr">
        <is>
          <t>—</t>
        </is>
      </c>
      <c r="D11" s="11" t="inlineStr">
        <is>
          <t>—</t>
        </is>
      </c>
      <c r="E11" s="11" t="inlineStr">
        <is>
          <t>—</t>
        </is>
      </c>
      <c r="F11" s="11" t="inlineStr">
        <is>
          <t>—</t>
        </is>
      </c>
      <c r="G11" s="27" t="n">
        <v>21</v>
      </c>
      <c r="H11" s="11" t="n">
        <v>5</v>
      </c>
      <c r="I11" s="11" t="n">
        <v>16</v>
      </c>
      <c r="J11" s="11" t="n">
        <v>6</v>
      </c>
      <c r="K11" s="11" t="n">
        <v>11</v>
      </c>
    </row>
    <row r="12">
      <c r="A12" s="25" t="inlineStr">
        <is>
          <t>Chicago</t>
        </is>
      </c>
      <c r="B12" s="11" t="n">
        <v>30</v>
      </c>
      <c r="C12" s="11" t="n">
        <v>9</v>
      </c>
      <c r="D12" s="11" t="n">
        <v>21</v>
      </c>
      <c r="E12" s="11" t="n">
        <v>16</v>
      </c>
      <c r="F12" s="11" t="n">
        <v>5</v>
      </c>
      <c r="G12" s="27" t="n">
        <v>31</v>
      </c>
      <c r="H12" s="11" t="n">
        <v>9</v>
      </c>
      <c r="I12" s="11" t="n">
        <v>22</v>
      </c>
      <c r="J12" s="11" t="n">
        <v>16</v>
      </c>
      <c r="K12" s="11" t="n">
        <v>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18</v>
      </c>
      <c r="H14" s="11" t="n">
        <v>12</v>
      </c>
      <c r="I14" s="11" t="n">
        <v>6</v>
      </c>
      <c r="J14" s="11" t="n">
        <v>2</v>
      </c>
      <c r="K14" s="11" t="n">
        <v>3</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19</v>
      </c>
      <c r="C18" s="11" t="n">
        <v>8</v>
      </c>
      <c r="D18" s="11" t="n">
        <v>11</v>
      </c>
      <c r="E18" s="11" t="n">
        <v>5</v>
      </c>
      <c r="F18" s="11" t="n">
        <v>5</v>
      </c>
      <c r="G18" s="27" t="n">
        <v>18</v>
      </c>
      <c r="H18" s="11" t="n">
        <v>6</v>
      </c>
      <c r="I18" s="11" t="n">
        <v>12</v>
      </c>
      <c r="J18" s="11" t="n">
        <v>3</v>
      </c>
      <c r="K18" s="11" t="n">
        <v>9</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43</v>
      </c>
      <c r="C24" s="11" t="n">
        <v>17</v>
      </c>
      <c r="D24" s="11" t="n">
        <v>26</v>
      </c>
      <c r="E24" s="11" t="n">
        <v>25</v>
      </c>
      <c r="F24" s="11" t="n">
        <v>1</v>
      </c>
      <c r="G24" s="27" t="n">
        <v>42</v>
      </c>
      <c r="H24" s="11" t="n">
        <v>24</v>
      </c>
      <c r="I24" s="11" t="n">
        <v>19</v>
      </c>
      <c r="J24" s="11" t="n">
        <v>18</v>
      </c>
      <c r="K24" s="11" t="n">
        <v>1</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51</v>
      </c>
      <c r="C26" s="11" t="n">
        <v>8</v>
      </c>
      <c r="D26" s="11" t="n">
        <v>43</v>
      </c>
      <c r="E26" s="11" t="n">
        <v>41</v>
      </c>
      <c r="F26" s="11" t="n">
        <v>2</v>
      </c>
      <c r="G26" s="27" t="n">
        <v>59</v>
      </c>
      <c r="H26" s="11" t="n">
        <v>6</v>
      </c>
      <c r="I26" s="11" t="n">
        <v>53</v>
      </c>
      <c r="J26" s="11" t="n">
        <v>49</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22</v>
      </c>
      <c r="C29" s="11" t="n">
        <v>8</v>
      </c>
      <c r="D29" s="11" t="n">
        <v>14</v>
      </c>
      <c r="E29" s="11" t="n">
        <v>6</v>
      </c>
      <c r="F29" s="11" t="n">
        <v>8</v>
      </c>
      <c r="G29" s="27" t="n">
        <v>21</v>
      </c>
      <c r="H29" s="11" t="n">
        <v>6</v>
      </c>
      <c r="I29" s="11" t="n">
        <v>15</v>
      </c>
      <c r="J29" s="11" t="n">
        <v>3</v>
      </c>
      <c r="K29" s="11" t="n">
        <v>12</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42</v>
      </c>
      <c r="H31" s="11" t="n">
        <v>5</v>
      </c>
      <c r="I31" s="11" t="n">
        <v>37</v>
      </c>
      <c r="J31" s="11" t="n">
        <v>33</v>
      </c>
      <c r="K31" s="11" t="n">
        <v>4</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63.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A-31. Percentage of fourth-grade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23</v>
      </c>
      <c r="C4" s="11" t="n">
        <v>7</v>
      </c>
      <c r="D4" s="11" t="n">
        <v>16</v>
      </c>
      <c r="E4" s="11" t="n">
        <v>10</v>
      </c>
      <c r="F4" s="11" t="n">
        <v>7</v>
      </c>
      <c r="G4" s="27" t="n">
        <v>23</v>
      </c>
      <c r="H4" s="11" t="n">
        <v>6</v>
      </c>
      <c r="I4" s="11" t="n">
        <v>17</v>
      </c>
      <c r="J4" s="11" t="n">
        <v>10</v>
      </c>
      <c r="K4" s="11" t="n">
        <v>7</v>
      </c>
    </row>
    <row r="5">
      <c r="A5" s="10" t="inlineStr">
        <is>
          <t>Large City¹ (public)</t>
        </is>
      </c>
      <c r="B5" s="11" t="n">
        <v>32</v>
      </c>
      <c r="C5" s="11" t="n">
        <v>8</v>
      </c>
      <c r="D5" s="11" t="n">
        <v>24</v>
      </c>
      <c r="E5" s="11" t="n">
        <v>17</v>
      </c>
      <c r="F5" s="11" t="n">
        <v>7</v>
      </c>
      <c r="G5" s="27" t="n">
        <v>32</v>
      </c>
      <c r="H5" s="11" t="n">
        <v>7</v>
      </c>
      <c r="I5" s="11" t="n">
        <v>25</v>
      </c>
      <c r="J5" s="11" t="n">
        <v>17</v>
      </c>
      <c r="K5" s="11" t="n">
        <v>8</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11</v>
      </c>
      <c r="C7" s="11" t="n">
        <v>4</v>
      </c>
      <c r="D7" s="11" t="n">
        <v>8</v>
      </c>
      <c r="E7" s="11" t="n">
        <v>3</v>
      </c>
      <c r="F7" s="11" t="n">
        <v>5</v>
      </c>
      <c r="G7" s="27" t="n">
        <v>12</v>
      </c>
      <c r="H7" s="11" t="n">
        <v>7</v>
      </c>
      <c r="I7" s="11" t="n">
        <v>5</v>
      </c>
      <c r="J7" s="11" t="n">
        <v>4</v>
      </c>
      <c r="K7" s="11" t="n">
        <v>1</v>
      </c>
    </row>
    <row r="8">
      <c r="A8" s="25" t="inlineStr">
        <is>
          <t>Austin</t>
        </is>
      </c>
      <c r="B8" s="11" t="n">
        <v>37</v>
      </c>
      <c r="C8" s="11" t="n">
        <v>20</v>
      </c>
      <c r="D8" s="11" t="n">
        <v>18</v>
      </c>
      <c r="E8" s="11" t="n">
        <v>14</v>
      </c>
      <c r="F8" s="11" t="n">
        <v>4</v>
      </c>
      <c r="G8" s="27" t="n">
        <v>42</v>
      </c>
      <c r="H8" s="11" t="n">
        <v>20</v>
      </c>
      <c r="I8" s="11" t="n">
        <v>22</v>
      </c>
      <c r="J8" s="11" t="n">
        <v>18</v>
      </c>
      <c r="K8" s="11" t="n">
        <v>4</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35</v>
      </c>
      <c r="C10" s="11" t="n">
        <v>10</v>
      </c>
      <c r="D10" s="11" t="n">
        <v>24</v>
      </c>
      <c r="E10" s="11" t="n">
        <v>11</v>
      </c>
      <c r="F10" s="11" t="n">
        <v>13</v>
      </c>
      <c r="G10" s="27" t="n">
        <v>45</v>
      </c>
      <c r="H10" s="11" t="n">
        <v>8</v>
      </c>
      <c r="I10" s="11" t="n">
        <v>36</v>
      </c>
      <c r="J10" s="11" t="n">
        <v>23</v>
      </c>
      <c r="K10" s="11" t="n">
        <v>13</v>
      </c>
    </row>
    <row r="11">
      <c r="A11" s="25" t="inlineStr">
        <is>
          <t>Charlotte</t>
        </is>
      </c>
      <c r="B11" s="11" t="n">
        <v>21</v>
      </c>
      <c r="C11" s="11" t="n">
        <v>4</v>
      </c>
      <c r="D11" s="11" t="n">
        <v>16</v>
      </c>
      <c r="E11" s="11" t="n">
        <v>6</v>
      </c>
      <c r="F11" s="11" t="n">
        <v>10</v>
      </c>
      <c r="G11" s="27" t="n">
        <v>22</v>
      </c>
      <c r="H11" s="11" t="n">
        <v>4</v>
      </c>
      <c r="I11" s="11" t="n">
        <v>18</v>
      </c>
      <c r="J11" s="11" t="n">
        <v>7</v>
      </c>
      <c r="K11" s="11" t="n">
        <v>11</v>
      </c>
    </row>
    <row r="12">
      <c r="A12" s="25" t="inlineStr">
        <is>
          <t>Chicago</t>
        </is>
      </c>
      <c r="B12" s="11" t="n">
        <v>29</v>
      </c>
      <c r="C12" s="11" t="n">
        <v>9</v>
      </c>
      <c r="D12" s="11" t="n">
        <v>21</v>
      </c>
      <c r="E12" s="11" t="n">
        <v>15</v>
      </c>
      <c r="F12" s="11" t="n">
        <v>6</v>
      </c>
      <c r="G12" s="27" t="n">
        <v>30</v>
      </c>
      <c r="H12" s="11" t="n">
        <v>7</v>
      </c>
      <c r="I12" s="11" t="n">
        <v>23</v>
      </c>
      <c r="J12" s="11" t="n">
        <v>16</v>
      </c>
      <c r="K12" s="11" t="n">
        <v>7</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19</v>
      </c>
      <c r="C14" s="11" t="n">
        <v>12</v>
      </c>
      <c r="D14" s="11" t="n">
        <v>7</v>
      </c>
      <c r="E14" s="11" t="n">
        <v>3</v>
      </c>
      <c r="F14" s="11" t="n">
        <v>4</v>
      </c>
      <c r="G14" s="27" t="n">
        <v>23</v>
      </c>
      <c r="H14" s="11" t="n">
        <v>17</v>
      </c>
      <c r="I14" s="11" t="n">
        <v>6</v>
      </c>
      <c r="J14" s="11" t="n">
        <v>1</v>
      </c>
      <c r="K14" s="11" t="n">
        <v>5</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20</v>
      </c>
      <c r="C18" s="11" t="n">
        <v>7</v>
      </c>
      <c r="D18" s="11" t="n">
        <v>12</v>
      </c>
      <c r="E18" s="11" t="n">
        <v>3</v>
      </c>
      <c r="F18" s="11" t="n">
        <v>9</v>
      </c>
      <c r="G18" s="27" t="n">
        <v>22</v>
      </c>
      <c r="H18" s="11" t="n">
        <v>14</v>
      </c>
      <c r="I18" s="11" t="n">
        <v>8</v>
      </c>
      <c r="J18" s="11" t="n">
        <v>2</v>
      </c>
      <c r="K18" s="11" t="n">
        <v>7</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44</v>
      </c>
      <c r="C24" s="11" t="n">
        <v>23</v>
      </c>
      <c r="D24" s="11" t="n">
        <v>21</v>
      </c>
      <c r="E24" s="11" t="n">
        <v>19</v>
      </c>
      <c r="F24" s="11" t="n">
        <v>2</v>
      </c>
      <c r="G24" s="27" t="n">
        <v>45</v>
      </c>
      <c r="H24" s="11" t="n">
        <v>17</v>
      </c>
      <c r="I24" s="11" t="n">
        <v>28</v>
      </c>
      <c r="J24" s="11" t="n">
        <v>25</v>
      </c>
      <c r="K24" s="11" t="n">
        <v>3</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59</v>
      </c>
      <c r="C26" s="11" t="n">
        <v>6</v>
      </c>
      <c r="D26" s="11" t="n">
        <v>54</v>
      </c>
      <c r="E26" s="11" t="n">
        <v>49</v>
      </c>
      <c r="F26" s="11" t="n">
        <v>5</v>
      </c>
      <c r="G26" s="27" t="n">
        <v>53</v>
      </c>
      <c r="H26" s="11" t="n">
        <v>3</v>
      </c>
      <c r="I26" s="11" t="n">
        <v>50</v>
      </c>
      <c r="J26" s="11" t="n">
        <v>43</v>
      </c>
      <c r="K26" s="11" t="n">
        <v>7</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24</v>
      </c>
      <c r="C29" s="11" t="n">
        <v>6</v>
      </c>
      <c r="D29" s="11" t="n">
        <v>17</v>
      </c>
      <c r="E29" s="11" t="n">
        <v>2</v>
      </c>
      <c r="F29" s="11" t="n">
        <v>16</v>
      </c>
      <c r="G29" s="27" t="n">
        <v>29</v>
      </c>
      <c r="H29" s="11" t="n">
        <v>5</v>
      </c>
      <c r="I29" s="11" t="n">
        <v>24</v>
      </c>
      <c r="J29" s="11" t="n">
        <v>2</v>
      </c>
      <c r="K29" s="11" t="n">
        <v>22</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46</v>
      </c>
      <c r="C31" s="11" t="n">
        <v>6</v>
      </c>
      <c r="D31" s="11" t="n">
        <v>40</v>
      </c>
      <c r="E31" s="11" t="n">
        <v>34</v>
      </c>
      <c r="F31" s="11" t="n">
        <v>6</v>
      </c>
      <c r="G31" s="27" t="n">
        <v>49</v>
      </c>
      <c r="H31" s="11" t="n">
        <v>4</v>
      </c>
      <c r="I31" s="11" t="n">
        <v>45</v>
      </c>
      <c r="J31" s="11" t="n">
        <v>38</v>
      </c>
      <c r="K31" s="11" t="n">
        <v>6</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64.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A-31. Percentage of fourth-grade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23</v>
      </c>
      <c r="C4" s="11" t="n">
        <v>5</v>
      </c>
      <c r="D4" s="11" t="n">
        <v>18</v>
      </c>
      <c r="E4" s="11" t="n">
        <v>9</v>
      </c>
      <c r="F4" s="11" t="n">
        <v>9</v>
      </c>
      <c r="G4" s="27" t="n">
        <v>23</v>
      </c>
      <c r="H4" s="11" t="n">
        <v>4</v>
      </c>
      <c r="I4" s="11" t="n">
        <v>19</v>
      </c>
      <c r="J4" s="11" t="n">
        <v>9</v>
      </c>
      <c r="K4" s="11" t="n">
        <v>10</v>
      </c>
    </row>
    <row r="5">
      <c r="A5" s="10" t="inlineStr">
        <is>
          <t>Large City¹ (public)</t>
        </is>
      </c>
      <c r="B5" s="11" t="n">
        <v>31</v>
      </c>
      <c r="C5" s="11" t="n">
        <v>7</v>
      </c>
      <c r="D5" s="11" t="n">
        <v>24</v>
      </c>
      <c r="E5" s="11" t="n">
        <v>14</v>
      </c>
      <c r="F5" s="11" t="n">
        <v>10</v>
      </c>
      <c r="G5" s="27" t="n">
        <v>32</v>
      </c>
      <c r="H5" s="11" t="n">
        <v>5</v>
      </c>
      <c r="I5" s="11" t="n">
        <v>28</v>
      </c>
      <c r="J5" s="11" t="n">
        <v>15</v>
      </c>
      <c r="K5" s="11" t="n">
        <v>13</v>
      </c>
    </row>
    <row r="6">
      <c r="A6" s="25" t="inlineStr">
        <is>
          <t>Albuquerque</t>
        </is>
      </c>
      <c r="B6" s="11" t="inlineStr">
        <is>
          <t>—</t>
        </is>
      </c>
      <c r="C6" s="11" t="inlineStr">
        <is>
          <t>—</t>
        </is>
      </c>
      <c r="D6" s="11" t="inlineStr">
        <is>
          <t>—</t>
        </is>
      </c>
      <c r="E6" s="11" t="inlineStr">
        <is>
          <t>—</t>
        </is>
      </c>
      <c r="F6" s="11" t="inlineStr">
        <is>
          <t>—</t>
        </is>
      </c>
      <c r="G6" s="27" t="n">
        <v>30</v>
      </c>
      <c r="H6" s="11" t="n">
        <v>5</v>
      </c>
      <c r="I6" s="11" t="n">
        <v>24</v>
      </c>
      <c r="J6" s="11" t="n">
        <v>12</v>
      </c>
      <c r="K6" s="11" t="n">
        <v>13</v>
      </c>
    </row>
    <row r="7">
      <c r="A7" s="25" t="inlineStr">
        <is>
          <t>Atlanta</t>
        </is>
      </c>
      <c r="B7" s="11" t="n">
        <v>12</v>
      </c>
      <c r="C7" s="11" t="n">
        <v>3</v>
      </c>
      <c r="D7" s="11" t="n">
        <v>10</v>
      </c>
      <c r="E7" s="11" t="n">
        <v>3</v>
      </c>
      <c r="F7" s="11" t="n">
        <v>6</v>
      </c>
      <c r="G7" s="27" t="n">
        <v>11</v>
      </c>
      <c r="H7" s="11" t="n">
        <v>4</v>
      </c>
      <c r="I7" s="11" t="n">
        <v>7</v>
      </c>
      <c r="J7" s="11" t="n">
        <v>1</v>
      </c>
      <c r="K7" s="11" t="n">
        <v>6</v>
      </c>
    </row>
    <row r="8">
      <c r="A8" s="25" t="inlineStr">
        <is>
          <t>Austin</t>
        </is>
      </c>
      <c r="B8" s="11" t="n">
        <v>44</v>
      </c>
      <c r="C8" s="11" t="n">
        <v>19</v>
      </c>
      <c r="D8" s="11" t="n">
        <v>25</v>
      </c>
      <c r="E8" s="11" t="n">
        <v>21</v>
      </c>
      <c r="F8" s="11" t="n">
        <v>5</v>
      </c>
      <c r="G8" s="27" t="n">
        <v>45</v>
      </c>
      <c r="H8" s="11" t="n">
        <v>16</v>
      </c>
      <c r="I8" s="11" t="n">
        <v>28</v>
      </c>
      <c r="J8" s="11" t="n">
        <v>24</v>
      </c>
      <c r="K8" s="11" t="n">
        <v>4</v>
      </c>
    </row>
    <row r="9">
      <c r="A9" s="25" t="inlineStr">
        <is>
          <t>Baltimore City</t>
        </is>
      </c>
      <c r="B9" s="11" t="n">
        <v>19</v>
      </c>
      <c r="C9" s="11" t="n">
        <v>14</v>
      </c>
      <c r="D9" s="11" t="n">
        <v>6</v>
      </c>
      <c r="E9" s="11" t="n">
        <v>2</v>
      </c>
      <c r="F9" s="11" t="n">
        <v>4</v>
      </c>
      <c r="G9" s="27" t="n">
        <v>21</v>
      </c>
      <c r="H9" s="11" t="n">
        <v>17</v>
      </c>
      <c r="I9" s="11" t="n">
        <v>4</v>
      </c>
      <c r="J9" s="11" t="n">
        <v>1</v>
      </c>
      <c r="K9" s="11" t="n">
        <v>3</v>
      </c>
    </row>
    <row r="10">
      <c r="A10" s="25" t="inlineStr">
        <is>
          <t>Boston</t>
        </is>
      </c>
      <c r="B10" s="11" t="n">
        <v>35</v>
      </c>
      <c r="C10" s="11" t="n">
        <v>9</v>
      </c>
      <c r="D10" s="11" t="n">
        <v>26</v>
      </c>
      <c r="E10" s="11" t="n">
        <v>14</v>
      </c>
      <c r="F10" s="11" t="n">
        <v>13</v>
      </c>
      <c r="G10" s="27" t="n">
        <v>51</v>
      </c>
      <c r="H10" s="11" t="n">
        <v>8</v>
      </c>
      <c r="I10" s="11" t="n">
        <v>42</v>
      </c>
      <c r="J10" s="11" t="n">
        <v>28</v>
      </c>
      <c r="K10" s="11" t="n">
        <v>14</v>
      </c>
    </row>
    <row r="11">
      <c r="A11" s="25" t="inlineStr">
        <is>
          <t>Charlotte</t>
        </is>
      </c>
      <c r="B11" s="11" t="n">
        <v>19</v>
      </c>
      <c r="C11" s="11" t="n">
        <v>3</v>
      </c>
      <c r="D11" s="11" t="n">
        <v>16</v>
      </c>
      <c r="E11" s="11" t="n">
        <v>5</v>
      </c>
      <c r="F11" s="11" t="n">
        <v>11</v>
      </c>
      <c r="G11" s="27" t="n">
        <v>20</v>
      </c>
      <c r="H11" s="11" t="n">
        <v>2</v>
      </c>
      <c r="I11" s="11" t="n">
        <v>18</v>
      </c>
      <c r="J11" s="11" t="n">
        <v>8</v>
      </c>
      <c r="K11" s="11" t="n">
        <v>10</v>
      </c>
    </row>
    <row r="12">
      <c r="A12" s="25" t="inlineStr">
        <is>
          <t>Chicago</t>
        </is>
      </c>
      <c r="B12" s="11" t="n">
        <v>24</v>
      </c>
      <c r="C12" s="11" t="n">
        <v>5</v>
      </c>
      <c r="D12" s="11" t="n">
        <v>19</v>
      </c>
      <c r="E12" s="11" t="n">
        <v>7</v>
      </c>
      <c r="F12" s="11" t="n">
        <v>12</v>
      </c>
      <c r="G12" s="27" t="n">
        <v>29</v>
      </c>
      <c r="H12" s="11" t="n">
        <v>2</v>
      </c>
      <c r="I12" s="11" t="n">
        <v>27</v>
      </c>
      <c r="J12" s="11" t="n">
        <v>8</v>
      </c>
      <c r="K12" s="11" t="n">
        <v>19</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25</v>
      </c>
      <c r="C14" s="11" t="n">
        <v>17</v>
      </c>
      <c r="D14" s="11" t="n">
        <v>8</v>
      </c>
      <c r="E14" s="11" t="n">
        <v>2</v>
      </c>
      <c r="F14" s="11" t="n">
        <v>6</v>
      </c>
      <c r="G14" s="27" t="n">
        <v>28</v>
      </c>
      <c r="H14" s="11" t="n">
        <v>5</v>
      </c>
      <c r="I14" s="11" t="n">
        <v>22</v>
      </c>
      <c r="J14" s="11" t="n">
        <v>2</v>
      </c>
      <c r="K14" s="11" t="n">
        <v>21</v>
      </c>
    </row>
    <row r="15">
      <c r="A15" s="25" t="inlineStr">
        <is>
          <t>Dallas</t>
        </is>
      </c>
      <c r="B15" s="11" t="inlineStr">
        <is>
          <t>—</t>
        </is>
      </c>
      <c r="C15" s="11" t="inlineStr">
        <is>
          <t>—</t>
        </is>
      </c>
      <c r="D15" s="11" t="inlineStr">
        <is>
          <t>—</t>
        </is>
      </c>
      <c r="E15" s="11" t="inlineStr">
        <is>
          <t>—</t>
        </is>
      </c>
      <c r="F15" s="11" t="inlineStr">
        <is>
          <t>—</t>
        </is>
      </c>
      <c r="G15" s="27" t="n">
        <v>56</v>
      </c>
      <c r="H15" s="11" t="n">
        <v>18</v>
      </c>
      <c r="I15" s="11" t="n">
        <v>37</v>
      </c>
      <c r="J15" s="11" t="n">
        <v>34</v>
      </c>
      <c r="K15" s="11" t="n">
        <v>3</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20</v>
      </c>
      <c r="C17" s="11" t="n">
        <v>5</v>
      </c>
      <c r="D17" s="11" t="n">
        <v>15</v>
      </c>
      <c r="E17" s="11" t="n">
        <v>8</v>
      </c>
      <c r="F17" s="11" t="n">
        <v>7</v>
      </c>
      <c r="G17" s="27" t="n">
        <v>26</v>
      </c>
      <c r="H17" s="11" t="n">
        <v>7</v>
      </c>
      <c r="I17" s="11" t="n">
        <v>19</v>
      </c>
      <c r="J17" s="11" t="n">
        <v>13</v>
      </c>
      <c r="K17" s="11" t="n">
        <v>5</v>
      </c>
    </row>
    <row r="18">
      <c r="A18" s="25" t="inlineStr">
        <is>
          <t>District of Columbia (DCPS)</t>
        </is>
      </c>
      <c r="B18" s="11" t="n">
        <v>21</v>
      </c>
      <c r="C18" s="11" t="n">
        <v>12</v>
      </c>
      <c r="D18" s="11" t="n">
        <v>9</v>
      </c>
      <c r="E18" s="11" t="n">
        <v>2</v>
      </c>
      <c r="F18" s="11" t="n">
        <v>7</v>
      </c>
      <c r="G18" s="27" t="n">
        <v>23</v>
      </c>
      <c r="H18" s="11" t="n">
        <v>4</v>
      </c>
      <c r="I18" s="11" t="n">
        <v>19</v>
      </c>
      <c r="J18" s="11" t="n">
        <v>1</v>
      </c>
      <c r="K18" s="11" t="n">
        <v>18</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38</v>
      </c>
      <c r="C21" s="11" t="n">
        <v>5</v>
      </c>
      <c r="D21" s="11" t="n">
        <v>33</v>
      </c>
      <c r="E21" s="11" t="n">
        <v>30</v>
      </c>
      <c r="F21" s="11" t="n">
        <v>3</v>
      </c>
      <c r="G21" s="27" t="n">
        <v>36</v>
      </c>
      <c r="H21" s="11" t="n">
        <v>2</v>
      </c>
      <c r="I21" s="11" t="n">
        <v>34</v>
      </c>
      <c r="J21" s="11" t="n">
        <v>28</v>
      </c>
      <c r="K21" s="11" t="n">
        <v>6</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30</v>
      </c>
      <c r="H23" s="11" t="n">
        <v>3</v>
      </c>
      <c r="I23" s="11" t="n">
        <v>27</v>
      </c>
      <c r="J23" s="11" t="n">
        <v>3</v>
      </c>
      <c r="K23" s="11" t="n">
        <v>24</v>
      </c>
    </row>
    <row r="24">
      <c r="A24" s="25" t="inlineStr">
        <is>
          <t>Houston</t>
        </is>
      </c>
      <c r="B24" s="11" t="n">
        <v>43</v>
      </c>
      <c r="C24" s="11" t="n">
        <v>18</v>
      </c>
      <c r="D24" s="11" t="n">
        <v>25</v>
      </c>
      <c r="E24" s="11" t="n">
        <v>22</v>
      </c>
      <c r="F24" s="11" t="n">
        <v>3</v>
      </c>
      <c r="G24" s="27" t="n">
        <v>44</v>
      </c>
      <c r="H24" s="11" t="n">
        <v>14</v>
      </c>
      <c r="I24" s="11" t="n">
        <v>30</v>
      </c>
      <c r="J24" s="11" t="n">
        <v>26</v>
      </c>
      <c r="K24" s="11" t="n">
        <v>4</v>
      </c>
    </row>
    <row r="25">
      <c r="A25" s="25" t="inlineStr">
        <is>
          <t>Jefferson County (KY)</t>
        </is>
      </c>
      <c r="B25" s="11" t="n">
        <v>19</v>
      </c>
      <c r="C25" s="11" t="n">
        <v>7</v>
      </c>
      <c r="D25" s="11" t="n">
        <v>11</v>
      </c>
      <c r="E25" s="11" t="n">
        <v>6</v>
      </c>
      <c r="F25" s="11" t="n">
        <v>5</v>
      </c>
      <c r="G25" s="27" t="n">
        <v>19</v>
      </c>
      <c r="H25" s="11" t="n">
        <v>10</v>
      </c>
      <c r="I25" s="11" t="n">
        <v>10</v>
      </c>
      <c r="J25" s="11" t="n">
        <v>5</v>
      </c>
      <c r="K25" s="11" t="n">
        <v>5</v>
      </c>
    </row>
    <row r="26">
      <c r="A26" s="25" t="inlineStr">
        <is>
          <t>Los Angeles</t>
        </is>
      </c>
      <c r="B26" s="11" t="n">
        <v>46</v>
      </c>
      <c r="C26" s="11" t="n">
        <v>2</v>
      </c>
      <c r="D26" s="11" t="n">
        <v>43</v>
      </c>
      <c r="E26" s="11" t="n">
        <v>38</v>
      </c>
      <c r="F26" s="11" t="n">
        <v>6</v>
      </c>
      <c r="G26" s="27" t="n">
        <v>39</v>
      </c>
      <c r="H26" s="11" t="n">
        <v>2</v>
      </c>
      <c r="I26" s="11" t="n">
        <v>37</v>
      </c>
      <c r="J26" s="11" t="n">
        <v>28</v>
      </c>
      <c r="K26" s="11" t="n">
        <v>9</v>
      </c>
    </row>
    <row r="27">
      <c r="A27" s="25" t="inlineStr">
        <is>
          <t>Miami-Dade</t>
        </is>
      </c>
      <c r="B27" s="11" t="n">
        <v>21</v>
      </c>
      <c r="C27" s="11" t="n">
        <v>7</v>
      </c>
      <c r="D27" s="11" t="n">
        <v>14</v>
      </c>
      <c r="E27" s="11" t="n">
        <v>2</v>
      </c>
      <c r="F27" s="11" t="n">
        <v>12</v>
      </c>
      <c r="G27" s="27" t="n">
        <v>27</v>
      </c>
      <c r="H27" s="11" t="n">
        <v>4</v>
      </c>
      <c r="I27" s="11" t="n">
        <v>23</v>
      </c>
      <c r="J27" s="11" t="n">
        <v>1</v>
      </c>
      <c r="K27" s="11" t="n">
        <v>22</v>
      </c>
    </row>
    <row r="28">
      <c r="A28" s="25" t="inlineStr">
        <is>
          <t>Milwaukee</t>
        </is>
      </c>
      <c r="B28" s="11" t="n">
        <v>30</v>
      </c>
      <c r="C28" s="11" t="n">
        <v>9</v>
      </c>
      <c r="D28" s="11" t="n">
        <v>21</v>
      </c>
      <c r="E28" s="11" t="n">
        <v>5</v>
      </c>
      <c r="F28" s="11" t="n">
        <v>17</v>
      </c>
      <c r="G28" s="27" t="n">
        <v>33</v>
      </c>
      <c r="H28" s="11" t="n">
        <v>3</v>
      </c>
      <c r="I28" s="11" t="n">
        <v>31</v>
      </c>
      <c r="J28" s="11" t="n">
        <v>2</v>
      </c>
      <c r="K28" s="11" t="n">
        <v>29</v>
      </c>
    </row>
    <row r="29">
      <c r="A29" s="25" t="inlineStr">
        <is>
          <t>New York City</t>
        </is>
      </c>
      <c r="B29" s="11" t="n">
        <v>31</v>
      </c>
      <c r="C29" s="11" t="n">
        <v>6</v>
      </c>
      <c r="D29" s="11" t="n">
        <v>25</v>
      </c>
      <c r="E29" s="11" t="n">
        <v>2</v>
      </c>
      <c r="F29" s="11" t="n">
        <v>24</v>
      </c>
      <c r="G29" s="27" t="n">
        <v>30</v>
      </c>
      <c r="H29" s="11" t="n">
        <v>2</v>
      </c>
      <c r="I29" s="11" t="n">
        <v>28</v>
      </c>
      <c r="J29" s="11" t="n">
        <v>1</v>
      </c>
      <c r="K29" s="11" t="n">
        <v>26</v>
      </c>
    </row>
    <row r="30">
      <c r="A30" s="25" t="inlineStr">
        <is>
          <t>Philadelphia</t>
        </is>
      </c>
      <c r="B30" s="11" t="n">
        <v>22</v>
      </c>
      <c r="C30" s="11" t="n">
        <v>6</v>
      </c>
      <c r="D30" s="11" t="n">
        <v>16</v>
      </c>
      <c r="E30" s="11" t="n">
        <v>3</v>
      </c>
      <c r="F30" s="11" t="n">
        <v>13</v>
      </c>
      <c r="G30" s="27" t="n">
        <v>22</v>
      </c>
      <c r="H30" s="11" t="n">
        <v>3</v>
      </c>
      <c r="I30" s="11" t="n">
        <v>18</v>
      </c>
      <c r="J30" s="11" t="n">
        <v>2</v>
      </c>
      <c r="K30" s="11" t="n">
        <v>16</v>
      </c>
    </row>
    <row r="31">
      <c r="A31" s="25" t="inlineStr">
        <is>
          <t>San Diego</t>
        </is>
      </c>
      <c r="B31" s="11" t="n">
        <v>43</v>
      </c>
      <c r="C31" s="11" t="n">
        <v>4</v>
      </c>
      <c r="D31" s="11" t="n">
        <v>39</v>
      </c>
      <c r="E31" s="11" t="n">
        <v>32</v>
      </c>
      <c r="F31" s="11" t="n">
        <v>7</v>
      </c>
      <c r="G31" s="27" t="n">
        <v>43</v>
      </c>
      <c r="H31" s="11" t="n">
        <v>4</v>
      </c>
      <c r="I31" s="11" t="n">
        <v>40</v>
      </c>
      <c r="J31" s="11" t="n">
        <v>32</v>
      </c>
      <c r="K31" s="11" t="n">
        <v>7</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65.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A-31. Percentage of fourth-grade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23</v>
      </c>
      <c r="C4" s="11" t="n">
        <v>3</v>
      </c>
      <c r="D4" s="11" t="n">
        <v>20</v>
      </c>
      <c r="E4" s="11" t="n">
        <v>7</v>
      </c>
      <c r="F4" s="11" t="n">
        <v>13</v>
      </c>
      <c r="G4" s="27" t="n">
        <v>24</v>
      </c>
      <c r="H4" s="11" t="n">
        <v>2</v>
      </c>
      <c r="I4" s="11" t="n">
        <v>22</v>
      </c>
      <c r="J4" s="11" t="n">
        <v>9</v>
      </c>
      <c r="K4" s="11" t="n">
        <v>14</v>
      </c>
    </row>
    <row r="5">
      <c r="A5" s="10" t="inlineStr">
        <is>
          <t>Large City¹ (public)</t>
        </is>
      </c>
      <c r="B5" s="11" t="n">
        <v>30</v>
      </c>
      <c r="C5" s="11" t="n">
        <v>3</v>
      </c>
      <c r="D5" s="11" t="n">
        <v>27</v>
      </c>
      <c r="E5" s="11" t="n">
        <v>11</v>
      </c>
      <c r="F5" s="11" t="n">
        <v>16</v>
      </c>
      <c r="G5" s="27" t="n">
        <v>31</v>
      </c>
      <c r="H5" s="11" t="n">
        <v>3</v>
      </c>
      <c r="I5" s="11" t="n">
        <v>28</v>
      </c>
      <c r="J5" s="11" t="n">
        <v>12</v>
      </c>
      <c r="K5" s="11" t="n">
        <v>16</v>
      </c>
    </row>
    <row r="6">
      <c r="A6" s="25" t="inlineStr">
        <is>
          <t>Albuquerque</t>
        </is>
      </c>
      <c r="B6" s="11" t="n">
        <v>31</v>
      </c>
      <c r="C6" s="11" t="n">
        <v>1</v>
      </c>
      <c r="D6" s="11" t="n">
        <v>30</v>
      </c>
      <c r="E6" s="11" t="n">
        <v>13</v>
      </c>
      <c r="F6" s="11" t="n">
        <v>18</v>
      </c>
      <c r="G6" s="27" t="n">
        <v>33</v>
      </c>
      <c r="H6" s="11" t="n">
        <v>3</v>
      </c>
      <c r="I6" s="11" t="n">
        <v>30</v>
      </c>
      <c r="J6" s="11" t="n">
        <v>13</v>
      </c>
      <c r="K6" s="11" t="n">
        <v>18</v>
      </c>
    </row>
    <row r="7">
      <c r="A7" s="25" t="inlineStr">
        <is>
          <t>Atlanta</t>
        </is>
      </c>
      <c r="B7" s="11" t="n">
        <v>12</v>
      </c>
      <c r="C7" s="11" t="n">
        <v>1</v>
      </c>
      <c r="D7" s="11" t="n">
        <v>11</v>
      </c>
      <c r="E7" s="11" t="n">
        <v>2</v>
      </c>
      <c r="F7" s="11" t="n">
        <v>9</v>
      </c>
      <c r="G7" s="27" t="n">
        <v>14</v>
      </c>
      <c r="H7" s="11" t="n">
        <v>3</v>
      </c>
      <c r="I7" s="11" t="n">
        <v>11</v>
      </c>
      <c r="J7" s="11" t="n">
        <v>2</v>
      </c>
      <c r="K7" s="11" t="n">
        <v>9</v>
      </c>
    </row>
    <row r="8">
      <c r="A8" s="25" t="inlineStr">
        <is>
          <t>Austin</t>
        </is>
      </c>
      <c r="B8" s="11" t="n">
        <v>45</v>
      </c>
      <c r="C8" s="11" t="n">
        <v>4</v>
      </c>
      <c r="D8" s="11" t="n">
        <v>41</v>
      </c>
      <c r="E8" s="11" t="n">
        <v>14</v>
      </c>
      <c r="F8" s="11" t="n">
        <v>27</v>
      </c>
      <c r="G8" s="27" t="n">
        <v>50</v>
      </c>
      <c r="H8" s="11" t="n">
        <v>4</v>
      </c>
      <c r="I8" s="11" t="n">
        <v>45</v>
      </c>
      <c r="J8" s="11" t="n">
        <v>16</v>
      </c>
      <c r="K8" s="11" t="n">
        <v>29</v>
      </c>
    </row>
    <row r="9">
      <c r="A9" s="25" t="inlineStr">
        <is>
          <t>Baltimore City</t>
        </is>
      </c>
      <c r="B9" s="11" t="n">
        <v>21</v>
      </c>
      <c r="C9" s="11" t="n">
        <v>16</v>
      </c>
      <c r="D9" s="11" t="n">
        <v>6</v>
      </c>
      <c r="E9" s="11" t="n">
        <v>1</v>
      </c>
      <c r="F9" s="11" t="n">
        <v>4</v>
      </c>
      <c r="G9" s="27" t="n">
        <v>22</v>
      </c>
      <c r="H9" s="11" t="n">
        <v>8</v>
      </c>
      <c r="I9" s="11" t="n">
        <v>14</v>
      </c>
      <c r="J9" s="11" t="n">
        <v>2</v>
      </c>
      <c r="K9" s="11" t="n">
        <v>12</v>
      </c>
    </row>
    <row r="10">
      <c r="A10" s="25" t="inlineStr">
        <is>
          <t>Boston</t>
        </is>
      </c>
      <c r="B10" s="11" t="n">
        <v>50</v>
      </c>
      <c r="C10" s="11" t="n">
        <v>4</v>
      </c>
      <c r="D10" s="11" t="n">
        <v>45</v>
      </c>
      <c r="E10" s="11" t="n">
        <v>28</v>
      </c>
      <c r="F10" s="11" t="n">
        <v>18</v>
      </c>
      <c r="G10" s="27" t="n">
        <v>49</v>
      </c>
      <c r="H10" s="11" t="n">
        <v>6</v>
      </c>
      <c r="I10" s="11" t="n">
        <v>43</v>
      </c>
      <c r="J10" s="11" t="n">
        <v>26</v>
      </c>
      <c r="K10" s="11" t="n">
        <v>17</v>
      </c>
    </row>
    <row r="11">
      <c r="A11" s="25" t="inlineStr">
        <is>
          <t>Charlotte</t>
        </is>
      </c>
      <c r="B11" s="11" t="n">
        <v>18</v>
      </c>
      <c r="C11" s="11" t="n">
        <v>1</v>
      </c>
      <c r="D11" s="11" t="n">
        <v>17</v>
      </c>
      <c r="E11" s="11" t="n">
        <v>5</v>
      </c>
      <c r="F11" s="11" t="n">
        <v>12</v>
      </c>
      <c r="G11" s="27" t="n">
        <v>19</v>
      </c>
      <c r="H11" s="11" t="n">
        <v>3</v>
      </c>
      <c r="I11" s="11" t="n">
        <v>17</v>
      </c>
      <c r="J11" s="11" t="n">
        <v>6</v>
      </c>
      <c r="K11" s="11" t="n">
        <v>10</v>
      </c>
    </row>
    <row r="12">
      <c r="A12" s="25" t="inlineStr">
        <is>
          <t>Chicago</t>
        </is>
      </c>
      <c r="B12" s="11" t="n">
        <v>24</v>
      </c>
      <c r="C12" s="11" t="n">
        <v>1</v>
      </c>
      <c r="D12" s="11" t="n">
        <v>22</v>
      </c>
      <c r="E12" s="11" t="n">
        <v>4</v>
      </c>
      <c r="F12" s="11" t="n">
        <v>19</v>
      </c>
      <c r="G12" s="27" t="n">
        <v>25</v>
      </c>
      <c r="H12" s="11" t="n">
        <v>2</v>
      </c>
      <c r="I12" s="11" t="n">
        <v>23</v>
      </c>
      <c r="J12" s="11" t="n">
        <v>7</v>
      </c>
      <c r="K12" s="11" t="n">
        <v>16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28</v>
      </c>
      <c r="C14" s="11" t="n">
        <v>5</v>
      </c>
      <c r="D14" s="11" t="n">
        <v>23</v>
      </c>
      <c r="E14" s="11" t="n">
        <v>1</v>
      </c>
      <c r="F14" s="11" t="n">
        <v>22</v>
      </c>
      <c r="G14" s="27" t="n">
        <v>29</v>
      </c>
      <c r="H14" s="11" t="n">
        <v>5</v>
      </c>
      <c r="I14" s="11" t="n">
        <v>24</v>
      </c>
      <c r="J14" s="11" t="n">
        <v>2</v>
      </c>
      <c r="K14" s="11" t="n">
        <v>22</v>
      </c>
    </row>
    <row r="15">
      <c r="A15" s="25" t="inlineStr">
        <is>
          <t>Dallas</t>
        </is>
      </c>
      <c r="B15" s="11" t="n">
        <v>57</v>
      </c>
      <c r="C15" s="11" t="n">
        <v>17</v>
      </c>
      <c r="D15" s="11" t="n">
        <v>40</v>
      </c>
      <c r="E15" s="11" t="n">
        <v>16</v>
      </c>
      <c r="F15" s="11" t="n">
        <v>24</v>
      </c>
      <c r="G15" s="27" t="n">
        <v>56</v>
      </c>
      <c r="H15" s="11" t="n">
        <v>6</v>
      </c>
      <c r="I15" s="11" t="n">
        <v>50</v>
      </c>
      <c r="J15" s="11" t="n">
        <v>26</v>
      </c>
      <c r="K15" s="11" t="n">
        <v>24</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30</v>
      </c>
      <c r="C17" s="11" t="n">
        <v>5</v>
      </c>
      <c r="D17" s="11" t="n">
        <v>25</v>
      </c>
      <c r="E17" s="11" t="n">
        <v>12</v>
      </c>
      <c r="F17" s="11" t="n">
        <v>13</v>
      </c>
      <c r="G17" s="27" t="n">
        <v>28</v>
      </c>
      <c r="H17" s="11" t="n">
        <v>5</v>
      </c>
      <c r="I17" s="11" t="n">
        <v>23</v>
      </c>
      <c r="J17" s="11" t="n">
        <v>15</v>
      </c>
      <c r="K17" s="11" t="n">
        <v>7</v>
      </c>
    </row>
    <row r="18">
      <c r="A18" s="25" t="inlineStr">
        <is>
          <t>District of Columbia (DCPS)</t>
        </is>
      </c>
      <c r="B18" s="11" t="n">
        <v>21</v>
      </c>
      <c r="C18" s="11" t="n">
        <v>2</v>
      </c>
      <c r="D18" s="11" t="n">
        <v>19</v>
      </c>
      <c r="E18" s="11" t="n">
        <v>1</v>
      </c>
      <c r="F18" s="11" t="n">
        <v>17</v>
      </c>
      <c r="G18" s="27" t="n">
        <v>20</v>
      </c>
      <c r="H18" s="11" t="n">
        <v>3</v>
      </c>
      <c r="I18" s="11" t="n">
        <v>17</v>
      </c>
      <c r="J18" s="11" t="n">
        <v>2</v>
      </c>
      <c r="K18" s="11" t="n">
        <v>15</v>
      </c>
    </row>
    <row r="19">
      <c r="A19" s="25" t="inlineStr">
        <is>
          <t>Duval County (FL)</t>
        </is>
      </c>
      <c r="B19" s="11" t="inlineStr">
        <is>
          <t>—</t>
        </is>
      </c>
      <c r="C19" s="11" t="inlineStr">
        <is>
          <t>—</t>
        </is>
      </c>
      <c r="D19" s="11" t="inlineStr">
        <is>
          <t>—</t>
        </is>
      </c>
      <c r="E19" s="11" t="inlineStr">
        <is>
          <t>—</t>
        </is>
      </c>
      <c r="F19" s="11" t="inlineStr">
        <is>
          <t>—</t>
        </is>
      </c>
      <c r="G19" s="27" t="n">
        <v>21</v>
      </c>
      <c r="H19" s="11" t="n">
        <v>3</v>
      </c>
      <c r="I19" s="11" t="n">
        <v>18</v>
      </c>
      <c r="J19" s="11" t="n">
        <v>3</v>
      </c>
      <c r="K19" s="11" t="n">
        <v>14</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34</v>
      </c>
      <c r="C21" s="11" t="n">
        <v>2</v>
      </c>
      <c r="D21" s="11" t="n">
        <v>31</v>
      </c>
      <c r="E21" s="11" t="n">
        <v>25</v>
      </c>
      <c r="F21" s="11" t="n">
        <v>6</v>
      </c>
      <c r="G21" s="27" t="n">
        <v>34</v>
      </c>
      <c r="H21" s="11" t="n">
        <v>2</v>
      </c>
      <c r="I21" s="11" t="n">
        <v>32</v>
      </c>
      <c r="J21" s="11" t="n">
        <v>25</v>
      </c>
      <c r="K21" s="11" t="n">
        <v>7</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26</v>
      </c>
      <c r="C23" s="11" t="n">
        <v>1</v>
      </c>
      <c r="D23" s="11" t="n">
        <v>25</v>
      </c>
      <c r="E23" s="11" t="n">
        <v>2</v>
      </c>
      <c r="F23" s="11" t="n">
        <v>23</v>
      </c>
      <c r="G23" s="27" t="n">
        <v>28</v>
      </c>
      <c r="H23" s="11" t="n">
        <v>2</v>
      </c>
      <c r="I23" s="11" t="n">
        <v>27</v>
      </c>
      <c r="J23" s="11" t="n">
        <v>2</v>
      </c>
      <c r="K23" s="11" t="n">
        <v>24</v>
      </c>
    </row>
    <row r="24">
      <c r="A24" s="25" t="inlineStr">
        <is>
          <t>Houston</t>
        </is>
      </c>
      <c r="B24" s="11" t="n">
        <v>46</v>
      </c>
      <c r="C24" s="11" t="n">
        <v>6</v>
      </c>
      <c r="D24" s="11" t="n">
        <v>39</v>
      </c>
      <c r="E24" s="11" t="n">
        <v>15</v>
      </c>
      <c r="F24" s="11" t="n">
        <v>24</v>
      </c>
      <c r="G24" s="27" t="n">
        <v>48</v>
      </c>
      <c r="H24" s="11" t="n">
        <v>5</v>
      </c>
      <c r="I24" s="11" t="n">
        <v>43</v>
      </c>
      <c r="J24" s="11" t="n">
        <v>16</v>
      </c>
      <c r="K24" s="11" t="n">
        <v>27</v>
      </c>
    </row>
    <row r="25">
      <c r="A25" s="25" t="inlineStr">
        <is>
          <t>Jefferson County (KY)</t>
        </is>
      </c>
      <c r="B25" s="11" t="n">
        <v>18</v>
      </c>
      <c r="C25" s="11" t="n">
        <v>5</v>
      </c>
      <c r="D25" s="11" t="n">
        <v>12</v>
      </c>
      <c r="E25" s="11" t="n">
        <v>5</v>
      </c>
      <c r="F25" s="11" t="n">
        <v>8</v>
      </c>
      <c r="G25" s="27" t="n">
        <v>20</v>
      </c>
      <c r="H25" s="11" t="n">
        <v>5</v>
      </c>
      <c r="I25" s="11" t="n">
        <v>16</v>
      </c>
      <c r="J25" s="11" t="n">
        <v>7</v>
      </c>
      <c r="K25" s="11" t="n">
        <v>9</v>
      </c>
    </row>
    <row r="26">
      <c r="A26" s="25" t="inlineStr">
        <is>
          <t>Los Angeles</t>
        </is>
      </c>
      <c r="B26" s="11" t="n">
        <v>33</v>
      </c>
      <c r="C26" s="11" t="n">
        <v>2</v>
      </c>
      <c r="D26" s="11" t="n">
        <v>31</v>
      </c>
      <c r="E26" s="11" t="n">
        <v>20</v>
      </c>
      <c r="F26" s="11" t="n">
        <v>11</v>
      </c>
      <c r="G26" s="27" t="n">
        <v>37</v>
      </c>
      <c r="H26" s="11" t="n">
        <v>3</v>
      </c>
      <c r="I26" s="11" t="n">
        <v>34</v>
      </c>
      <c r="J26" s="11" t="n">
        <v>24</v>
      </c>
      <c r="K26" s="11" t="n">
        <v>10</v>
      </c>
    </row>
    <row r="27">
      <c r="A27" s="25" t="inlineStr">
        <is>
          <t>Miami-Dade</t>
        </is>
      </c>
      <c r="B27" s="11" t="n">
        <v>32</v>
      </c>
      <c r="C27" s="11" t="n">
        <v>5</v>
      </c>
      <c r="D27" s="11" t="n">
        <v>27</v>
      </c>
      <c r="E27" s="11" t="n">
        <v>1</v>
      </c>
      <c r="F27" s="11" t="n">
        <v>26</v>
      </c>
      <c r="G27" s="27" t="n">
        <v>29</v>
      </c>
      <c r="H27" s="11" t="n">
        <v>6</v>
      </c>
      <c r="I27" s="11" t="n">
        <v>23</v>
      </c>
      <c r="J27" s="11" t="n">
        <v>1</v>
      </c>
      <c r="K27" s="11" t="n">
        <v>23</v>
      </c>
    </row>
    <row r="28">
      <c r="A28" s="25" t="inlineStr">
        <is>
          <t>Milwaukee</t>
        </is>
      </c>
      <c r="B28" s="11" t="n">
        <v>32</v>
      </c>
      <c r="C28" s="11" t="n">
        <v>4</v>
      </c>
      <c r="D28" s="11" t="n">
        <v>28</v>
      </c>
      <c r="E28" s="11" t="n">
        <v>2</v>
      </c>
      <c r="F28" s="11" t="n">
        <v>26</v>
      </c>
      <c r="G28" s="27" t="inlineStr">
        <is>
          <t>—</t>
        </is>
      </c>
      <c r="H28" s="11" t="inlineStr">
        <is>
          <t>—</t>
        </is>
      </c>
      <c r="I28" s="11" t="inlineStr">
        <is>
          <t>—</t>
        </is>
      </c>
      <c r="J28" s="11" t="inlineStr">
        <is>
          <t>—</t>
        </is>
      </c>
      <c r="K28" s="11" t="inlineStr">
        <is>
          <t>—</t>
        </is>
      </c>
    </row>
    <row r="29">
      <c r="A29" s="25" t="inlineStr">
        <is>
          <t>New York City</t>
        </is>
      </c>
      <c r="B29" s="11" t="n">
        <v>30</v>
      </c>
      <c r="C29" s="11" t="n">
        <v>2</v>
      </c>
      <c r="D29" s="11" t="n">
        <v>28</v>
      </c>
      <c r="E29" s="11" t="n">
        <v>1</v>
      </c>
      <c r="F29" s="11" t="n">
        <v>27</v>
      </c>
      <c r="G29" s="27" t="n">
        <v>32</v>
      </c>
      <c r="H29" s="11" t="n">
        <v>3</v>
      </c>
      <c r="I29" s="11" t="n">
        <v>30</v>
      </c>
      <c r="J29" s="11" t="n">
        <v>1</v>
      </c>
      <c r="K29" s="11" t="n">
        <v>29</v>
      </c>
    </row>
    <row r="30">
      <c r="A30" s="25" t="inlineStr">
        <is>
          <t>Philadelphia</t>
        </is>
      </c>
      <c r="B30" s="11" t="n">
        <v>22</v>
      </c>
      <c r="C30" s="11" t="n">
        <v>4</v>
      </c>
      <c r="D30" s="11" t="n">
        <v>18</v>
      </c>
      <c r="E30" s="11" t="n">
        <v>2</v>
      </c>
      <c r="F30" s="11" t="n">
        <v>15</v>
      </c>
      <c r="G30" s="27" t="n">
        <v>24</v>
      </c>
      <c r="H30" s="11" t="n">
        <v>5</v>
      </c>
      <c r="I30" s="11" t="n">
        <v>18</v>
      </c>
      <c r="J30" s="11" t="n">
        <v>4</v>
      </c>
      <c r="K30" s="11" t="n">
        <v>14</v>
      </c>
    </row>
    <row r="31">
      <c r="A31" s="25" t="inlineStr">
        <is>
          <t>San Diego</t>
        </is>
      </c>
      <c r="B31" s="11" t="n">
        <v>40</v>
      </c>
      <c r="C31" s="11" t="n">
        <v>2</v>
      </c>
      <c r="D31" s="11" t="n">
        <v>37</v>
      </c>
      <c r="E31" s="11" t="n">
        <v>27</v>
      </c>
      <c r="F31" s="11" t="n">
        <v>10</v>
      </c>
      <c r="G31" s="27" t="n">
        <v>46</v>
      </c>
      <c r="H31" s="11" t="n">
        <v>4</v>
      </c>
      <c r="I31" s="11" t="n">
        <v>42</v>
      </c>
      <c r="J31" s="11" t="n">
        <v>33</v>
      </c>
      <c r="K31" s="11" t="n">
        <v>8</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66.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A-31. Percentage of fourth-grade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25</v>
      </c>
      <c r="C4" s="11" t="n">
        <v>2</v>
      </c>
      <c r="D4" s="11" t="n">
        <v>23</v>
      </c>
      <c r="E4" s="11" t="n">
        <v>10</v>
      </c>
      <c r="F4" s="11" t="n">
        <v>13</v>
      </c>
      <c r="G4" s="27" t="n">
        <v>27</v>
      </c>
      <c r="H4" s="11" t="n">
        <v>2</v>
      </c>
      <c r="I4" s="11" t="n">
        <v>24</v>
      </c>
      <c r="J4" s="11" t="n">
        <v>10</v>
      </c>
      <c r="K4" s="11" t="n">
        <v>15</v>
      </c>
    </row>
    <row r="5">
      <c r="A5" s="10" t="inlineStr">
        <is>
          <t>Large City¹ (public)</t>
        </is>
      </c>
      <c r="B5" s="11" t="n">
        <v>31</v>
      </c>
      <c r="C5" s="11" t="n">
        <v>3</v>
      </c>
      <c r="D5" s="11" t="n">
        <v>28</v>
      </c>
      <c r="E5" s="11" t="n">
        <v>13</v>
      </c>
      <c r="F5" s="11" t="n">
        <v>15</v>
      </c>
      <c r="G5" s="27" t="n">
        <v>33</v>
      </c>
      <c r="H5" s="11" t="n">
        <v>3</v>
      </c>
      <c r="I5" s="11" t="n">
        <v>30</v>
      </c>
      <c r="J5" s="11" t="n">
        <v>13</v>
      </c>
      <c r="K5" s="11" t="n">
        <v>17</v>
      </c>
    </row>
    <row r="6">
      <c r="A6" s="25" t="inlineStr">
        <is>
          <t>Albuquerque</t>
        </is>
      </c>
      <c r="B6" s="11" t="n">
        <v>30</v>
      </c>
      <c r="C6" s="11" t="n">
        <v>1</v>
      </c>
      <c r="D6" s="11" t="n">
        <v>29</v>
      </c>
      <c r="E6" s="11" t="n">
        <v>13</v>
      </c>
      <c r="F6" s="11" t="n">
        <v>16</v>
      </c>
      <c r="G6" s="27" t="n">
        <v>39</v>
      </c>
      <c r="H6" s="11" t="n">
        <v>2</v>
      </c>
      <c r="I6" s="11" t="n">
        <v>37</v>
      </c>
      <c r="J6" s="11" t="n">
        <v>16</v>
      </c>
      <c r="K6" s="11" t="n">
        <v>21</v>
      </c>
    </row>
    <row r="7">
      <c r="A7" s="25" t="inlineStr">
        <is>
          <t>Atlanta</t>
        </is>
      </c>
      <c r="B7" s="11" t="n">
        <v>16</v>
      </c>
      <c r="C7" s="11" t="n">
        <v>2</v>
      </c>
      <c r="D7" s="11" t="n">
        <v>14</v>
      </c>
      <c r="E7" s="11" t="n">
        <v>2</v>
      </c>
      <c r="F7" s="11" t="n">
        <v>13</v>
      </c>
      <c r="G7" s="27" t="n">
        <v>21</v>
      </c>
      <c r="H7" s="11" t="n">
        <v>2</v>
      </c>
      <c r="I7" s="11" t="n">
        <v>20</v>
      </c>
      <c r="J7" s="11" t="n">
        <v>3</v>
      </c>
      <c r="K7" s="11" t="n">
        <v>17</v>
      </c>
    </row>
    <row r="8">
      <c r="A8" s="25" t="inlineStr">
        <is>
          <t>Austin</t>
        </is>
      </c>
      <c r="B8" s="11" t="n">
        <v>50</v>
      </c>
      <c r="C8" s="11" t="n">
        <v>4</v>
      </c>
      <c r="D8" s="11" t="n">
        <v>46</v>
      </c>
      <c r="E8" s="11" t="n">
        <v>15</v>
      </c>
      <c r="F8" s="11" t="n">
        <v>31</v>
      </c>
      <c r="G8" s="27" t="n">
        <v>52</v>
      </c>
      <c r="H8" s="11" t="n">
        <v>4</v>
      </c>
      <c r="I8" s="11" t="n">
        <v>47</v>
      </c>
      <c r="J8" s="11" t="n">
        <v>12</v>
      </c>
      <c r="K8" s="11" t="n">
        <v>35</v>
      </c>
    </row>
    <row r="9">
      <c r="A9" s="25" t="inlineStr">
        <is>
          <t>Baltimore City</t>
        </is>
      </c>
      <c r="B9" s="11" t="n">
        <v>23</v>
      </c>
      <c r="C9" s="11" t="n">
        <v>6</v>
      </c>
      <c r="D9" s="11" t="n">
        <v>17</v>
      </c>
      <c r="E9" s="11" t="n">
        <v>2</v>
      </c>
      <c r="F9" s="11" t="n">
        <v>15</v>
      </c>
      <c r="G9" s="27" t="n">
        <v>25</v>
      </c>
      <c r="H9" s="11" t="n">
        <v>3</v>
      </c>
      <c r="I9" s="11" t="n">
        <v>22</v>
      </c>
      <c r="J9" s="11" t="n">
        <v>1</v>
      </c>
      <c r="K9" s="11" t="n">
        <v>21</v>
      </c>
    </row>
    <row r="10">
      <c r="A10" s="25" t="inlineStr">
        <is>
          <t>Boston</t>
        </is>
      </c>
      <c r="B10" s="11" t="n">
        <v>48</v>
      </c>
      <c r="C10" s="11" t="n">
        <v>5</v>
      </c>
      <c r="D10" s="11" t="n">
        <v>43</v>
      </c>
      <c r="E10" s="11" t="n">
        <v>25</v>
      </c>
      <c r="F10" s="11" t="n">
        <v>18</v>
      </c>
      <c r="G10" s="27" t="n">
        <v>50</v>
      </c>
      <c r="H10" s="11" t="n">
        <v>5</v>
      </c>
      <c r="I10" s="11" t="n">
        <v>45</v>
      </c>
      <c r="J10" s="11" t="n">
        <v>25</v>
      </c>
      <c r="K10" s="11" t="n">
        <v>20</v>
      </c>
    </row>
    <row r="11">
      <c r="A11" s="25" t="inlineStr">
        <is>
          <t>Charlotte</t>
        </is>
      </c>
      <c r="B11" s="11" t="n">
        <v>19</v>
      </c>
      <c r="C11" s="11" t="n">
        <v>1</v>
      </c>
      <c r="D11" s="11" t="n">
        <v>17</v>
      </c>
      <c r="E11" s="11" t="n">
        <v>8</v>
      </c>
      <c r="F11" s="11" t="n">
        <v>9</v>
      </c>
      <c r="G11" s="27" t="n">
        <v>27</v>
      </c>
      <c r="H11" s="11" t="n">
        <v>3</v>
      </c>
      <c r="I11" s="11" t="n">
        <v>25</v>
      </c>
      <c r="J11" s="11" t="n">
        <v>14</v>
      </c>
      <c r="K11" s="11" t="n">
        <v>10</v>
      </c>
    </row>
    <row r="12">
      <c r="A12" s="25" t="inlineStr">
        <is>
          <t>Chicago</t>
        </is>
      </c>
      <c r="B12" s="11" t="n">
        <v>29</v>
      </c>
      <c r="C12" s="11" t="n">
        <v>3</v>
      </c>
      <c r="D12" s="11" t="n">
        <v>26</v>
      </c>
      <c r="E12" s="11" t="n">
        <v>6</v>
      </c>
      <c r="F12" s="11" t="n">
        <v>20</v>
      </c>
      <c r="G12" s="27" t="n">
        <v>36</v>
      </c>
      <c r="H12" s="11" t="n">
        <v>2</v>
      </c>
      <c r="I12" s="11" t="n">
        <v>34</v>
      </c>
      <c r="J12" s="11" t="n">
        <v>11</v>
      </c>
      <c r="K12" s="11" t="n">
        <v>23</v>
      </c>
    </row>
    <row r="13">
      <c r="A13" s="25" t="inlineStr">
        <is>
          <t>Clark County (NV)</t>
        </is>
      </c>
      <c r="B13" s="11" t="n">
        <v>28</v>
      </c>
      <c r="C13" s="11" t="n">
        <v>2</v>
      </c>
      <c r="D13" s="11" t="n">
        <v>26</v>
      </c>
      <c r="E13" s="11" t="n">
        <v>19</v>
      </c>
      <c r="F13" s="11" t="n">
        <v>8</v>
      </c>
      <c r="G13" s="27" t="n">
        <v>32</v>
      </c>
      <c r="H13" s="11" t="n">
        <v>2</v>
      </c>
      <c r="I13" s="11" t="n">
        <v>30</v>
      </c>
      <c r="J13" s="11" t="n">
        <v>22</v>
      </c>
      <c r="K13" s="11" t="n">
        <v>9</v>
      </c>
    </row>
    <row r="14">
      <c r="A14" s="25" t="inlineStr">
        <is>
          <t>Cleveland</t>
        </is>
      </c>
      <c r="B14" s="11" t="n">
        <v>31</v>
      </c>
      <c r="C14" s="11" t="n">
        <v>6</v>
      </c>
      <c r="D14" s="11" t="n">
        <v>25</v>
      </c>
      <c r="E14" s="11" t="n">
        <v>7</v>
      </c>
      <c r="F14" s="11" t="n">
        <v>18</v>
      </c>
      <c r="G14" s="27" t="n">
        <v>31</v>
      </c>
      <c r="H14" s="11" t="n">
        <v>3</v>
      </c>
      <c r="I14" s="11" t="n">
        <v>27</v>
      </c>
      <c r="J14" s="11" t="n">
        <v>4</v>
      </c>
      <c r="K14" s="11" t="n">
        <v>23</v>
      </c>
    </row>
    <row r="15">
      <c r="A15" s="25" t="inlineStr">
        <is>
          <t>Dallas</t>
        </is>
      </c>
      <c r="B15" s="11" t="n">
        <v>60</v>
      </c>
      <c r="C15" s="11" t="n">
        <v>29</v>
      </c>
      <c r="D15" s="11" t="n">
        <v>30</v>
      </c>
      <c r="E15" s="11" t="n">
        <v>14</v>
      </c>
      <c r="F15" s="11" t="n">
        <v>17</v>
      </c>
      <c r="G15" s="27" t="n">
        <v>59</v>
      </c>
      <c r="H15" s="11" t="n">
        <v>5</v>
      </c>
      <c r="I15" s="11" t="n">
        <v>54</v>
      </c>
      <c r="J15" s="11" t="n">
        <v>30</v>
      </c>
      <c r="K15" s="11" t="n">
        <v>24</v>
      </c>
    </row>
    <row r="16">
      <c r="A16" s="25" t="inlineStr">
        <is>
          <t>Denver</t>
        </is>
      </c>
      <c r="B16" s="11" t="n">
        <v>46</v>
      </c>
      <c r="C16" s="11" t="n">
        <v>4</v>
      </c>
      <c r="D16" s="11" t="n">
        <v>42</v>
      </c>
      <c r="E16" s="11" t="n">
        <v>33</v>
      </c>
      <c r="F16" s="11" t="n">
        <v>9</v>
      </c>
      <c r="G16" s="27" t="n">
        <v>45</v>
      </c>
      <c r="H16" s="11" t="n">
        <v>6</v>
      </c>
      <c r="I16" s="11" t="n">
        <v>39</v>
      </c>
      <c r="J16" s="11" t="n">
        <v>27</v>
      </c>
      <c r="K16" s="11" t="n">
        <v>12</v>
      </c>
    </row>
    <row r="17">
      <c r="A17" s="25" t="inlineStr">
        <is>
          <t>Detroit</t>
        </is>
      </c>
      <c r="B17" s="11" t="n">
        <v>31</v>
      </c>
      <c r="C17" s="11" t="n">
        <v>5</v>
      </c>
      <c r="D17" s="11" t="n">
        <v>26</v>
      </c>
      <c r="E17" s="11" t="n">
        <v>18</v>
      </c>
      <c r="F17" s="11" t="n">
        <v>7</v>
      </c>
      <c r="G17" s="27" t="n">
        <v>29</v>
      </c>
      <c r="H17" s="11" t="n">
        <v>4</v>
      </c>
      <c r="I17" s="11" t="n">
        <v>25</v>
      </c>
      <c r="J17" s="11" t="n">
        <v>16</v>
      </c>
      <c r="K17" s="11" t="n">
        <v>8</v>
      </c>
    </row>
    <row r="18">
      <c r="A18" s="25" t="inlineStr">
        <is>
          <t>District of Columbia (DCPS)</t>
        </is>
      </c>
      <c r="B18" s="11" t="n">
        <v>23</v>
      </c>
      <c r="C18" s="11" t="n">
        <v>4</v>
      </c>
      <c r="D18" s="11" t="n">
        <v>19</v>
      </c>
      <c r="E18" s="11" t="n">
        <v>5</v>
      </c>
      <c r="F18" s="11" t="n">
        <v>14</v>
      </c>
      <c r="G18" s="27" t="n">
        <v>30</v>
      </c>
      <c r="H18" s="11" t="n">
        <v>3</v>
      </c>
      <c r="I18" s="11" t="n">
        <v>27</v>
      </c>
      <c r="J18" s="11" t="n">
        <v>2</v>
      </c>
      <c r="K18" s="11" t="n">
        <v>25</v>
      </c>
    </row>
    <row r="19">
      <c r="A19" s="25" t="inlineStr">
        <is>
          <t>Duval County (FL)</t>
        </is>
      </c>
      <c r="B19" s="11" t="n">
        <v>22</v>
      </c>
      <c r="C19" s="11" t="n">
        <v>3</v>
      </c>
      <c r="D19" s="11" t="n">
        <v>18</v>
      </c>
      <c r="E19" s="11" t="n">
        <v>4</v>
      </c>
      <c r="F19" s="11" t="n">
        <v>15</v>
      </c>
      <c r="G19" s="27" t="n">
        <v>27</v>
      </c>
      <c r="H19" s="11" t="n">
        <v>2</v>
      </c>
      <c r="I19" s="11" t="n">
        <v>25</v>
      </c>
      <c r="J19" s="11" t="n">
        <v>2</v>
      </c>
      <c r="K19" s="11" t="n">
        <v>22</v>
      </c>
    </row>
    <row r="20">
      <c r="A20" s="25" t="inlineStr">
        <is>
          <t>Fort Worth</t>
        </is>
      </c>
      <c r="B20" s="11" t="n">
        <v>52</v>
      </c>
      <c r="C20" s="11" t="n">
        <v>4</v>
      </c>
      <c r="D20" s="11" t="n">
        <v>48</v>
      </c>
      <c r="E20" s="11" t="n">
        <v>28</v>
      </c>
      <c r="F20" s="11" t="n">
        <v>20</v>
      </c>
      <c r="G20" s="27" t="n">
        <v>54</v>
      </c>
      <c r="H20" s="11" t="n">
        <v>3</v>
      </c>
      <c r="I20" s="11" t="n">
        <v>51</v>
      </c>
      <c r="J20" s="11" t="n">
        <v>35</v>
      </c>
      <c r="K20" s="11" t="n">
        <v>17</v>
      </c>
    </row>
    <row r="21">
      <c r="A21" s="25" t="inlineStr">
        <is>
          <t>Fresno</t>
        </is>
      </c>
      <c r="B21" s="11" t="n">
        <v>32</v>
      </c>
      <c r="C21" s="11" t="n">
        <v>2</v>
      </c>
      <c r="D21" s="11" t="n">
        <v>31</v>
      </c>
      <c r="E21" s="11" t="n">
        <v>26</v>
      </c>
      <c r="F21" s="11" t="n">
        <v>5</v>
      </c>
      <c r="G21" s="27" t="n">
        <v>33</v>
      </c>
      <c r="H21" s="11" t="n">
        <v>2</v>
      </c>
      <c r="I21" s="11" t="n">
        <v>31</v>
      </c>
      <c r="J21" s="11" t="n">
        <v>24</v>
      </c>
      <c r="K21" s="11" t="n">
        <v>8</v>
      </c>
    </row>
    <row r="22">
      <c r="A22" s="25" t="inlineStr">
        <is>
          <t>Guilford County (NC)</t>
        </is>
      </c>
      <c r="B22" s="11" t="n">
        <v>20</v>
      </c>
      <c r="C22" s="11" t="n">
        <v>2</v>
      </c>
      <c r="D22" s="11" t="n">
        <v>18</v>
      </c>
      <c r="E22" s="11" t="n">
        <v>10</v>
      </c>
      <c r="F22" s="11" t="n">
        <v>8</v>
      </c>
      <c r="G22" s="27" t="n">
        <v>27</v>
      </c>
      <c r="H22" s="11" t="n">
        <v>1</v>
      </c>
      <c r="I22" s="11" t="n">
        <v>26</v>
      </c>
      <c r="J22" s="11" t="n">
        <v>11</v>
      </c>
      <c r="K22" s="11" t="n">
        <v>14</v>
      </c>
    </row>
    <row r="23">
      <c r="A23" s="25" t="inlineStr">
        <is>
          <t>Hillsborough County (FL)</t>
        </is>
      </c>
      <c r="B23" s="11" t="n">
        <v>26</v>
      </c>
      <c r="C23" s="11" t="n">
        <v>3</v>
      </c>
      <c r="D23" s="11" t="n">
        <v>23</v>
      </c>
      <c r="E23" s="11" t="n">
        <v>2</v>
      </c>
      <c r="F23" s="11" t="n">
        <v>21</v>
      </c>
      <c r="G23" s="27" t="n">
        <v>30</v>
      </c>
      <c r="H23" s="11" t="n">
        <v>3</v>
      </c>
      <c r="I23" s="11" t="n">
        <v>27</v>
      </c>
      <c r="J23" s="11" t="n">
        <v>3</v>
      </c>
      <c r="K23" s="11" t="n">
        <v>24</v>
      </c>
    </row>
    <row r="24">
      <c r="A24" s="25" t="inlineStr">
        <is>
          <t>Houston</t>
        </is>
      </c>
      <c r="B24" s="11" t="n">
        <v>47</v>
      </c>
      <c r="C24" s="11" t="n">
        <v>4</v>
      </c>
      <c r="D24" s="11" t="n">
        <v>43</v>
      </c>
      <c r="E24" s="11" t="n">
        <v>20</v>
      </c>
      <c r="F24" s="11" t="n">
        <v>23</v>
      </c>
      <c r="G24" s="27" t="n">
        <v>48</v>
      </c>
      <c r="H24" s="11" t="n">
        <v>2</v>
      </c>
      <c r="I24" s="11" t="n">
        <v>45</v>
      </c>
      <c r="J24" s="11" t="n">
        <v>24</v>
      </c>
      <c r="K24" s="11" t="n">
        <v>21</v>
      </c>
    </row>
    <row r="25">
      <c r="A25" s="25" t="inlineStr">
        <is>
          <t>Jefferson County (KY)</t>
        </is>
      </c>
      <c r="B25" s="11" t="n">
        <v>20</v>
      </c>
      <c r="C25" s="11" t="n">
        <v>5</v>
      </c>
      <c r="D25" s="11" t="n">
        <v>15</v>
      </c>
      <c r="E25" s="11" t="n">
        <v>6</v>
      </c>
      <c r="F25" s="11" t="n">
        <v>10</v>
      </c>
      <c r="G25" s="27" t="n">
        <v>25</v>
      </c>
      <c r="H25" s="11" t="n">
        <v>5</v>
      </c>
      <c r="I25" s="11" t="n">
        <v>20</v>
      </c>
      <c r="J25" s="11" t="n">
        <v>5</v>
      </c>
      <c r="K25" s="11" t="n">
        <v>15</v>
      </c>
    </row>
    <row r="26">
      <c r="A26" s="25" t="inlineStr">
        <is>
          <t>Los Angeles</t>
        </is>
      </c>
      <c r="B26" s="11" t="n">
        <v>35</v>
      </c>
      <c r="C26" s="11" t="n">
        <v>3</v>
      </c>
      <c r="D26" s="11" t="n">
        <v>33</v>
      </c>
      <c r="E26" s="11" t="n">
        <v>26</v>
      </c>
      <c r="F26" s="11" t="n">
        <v>7</v>
      </c>
      <c r="G26" s="27" t="n">
        <v>31</v>
      </c>
      <c r="H26" s="11" t="n">
        <v>3</v>
      </c>
      <c r="I26" s="11" t="n">
        <v>29</v>
      </c>
      <c r="J26" s="11" t="n">
        <v>18</v>
      </c>
      <c r="K26" s="11" t="n">
        <v>10</v>
      </c>
    </row>
    <row r="27">
      <c r="A27" s="25" t="inlineStr">
        <is>
          <t>Miami-Dade</t>
        </is>
      </c>
      <c r="B27" s="11" t="n">
        <v>26</v>
      </c>
      <c r="C27" s="11" t="n">
        <v>6</v>
      </c>
      <c r="D27" s="11" t="n">
        <v>21</v>
      </c>
      <c r="E27" s="11" t="n">
        <v>3</v>
      </c>
      <c r="F27" s="11" t="n">
        <v>18</v>
      </c>
      <c r="G27" s="27" t="n">
        <v>32</v>
      </c>
      <c r="H27" s="11" t="n">
        <v>4</v>
      </c>
      <c r="I27" s="11" t="n">
        <v>29</v>
      </c>
      <c r="J27" s="11" t="n">
        <v>1</v>
      </c>
      <c r="K27" s="11" t="n">
        <v>27</v>
      </c>
    </row>
    <row r="28">
      <c r="A28" s="25" t="inlineStr">
        <is>
          <t>Milwaukee</t>
        </is>
      </c>
      <c r="B28" s="11" t="n">
        <v>32</v>
      </c>
      <c r="C28" s="11" t="n">
        <v>3</v>
      </c>
      <c r="D28" s="11" t="n">
        <v>29</v>
      </c>
      <c r="E28" s="11" t="n">
        <v>6</v>
      </c>
      <c r="F28" s="11" t="n">
        <v>22</v>
      </c>
      <c r="G28" s="27" t="n">
        <v>32</v>
      </c>
      <c r="H28" s="11" t="n">
        <v>3</v>
      </c>
      <c r="I28" s="11" t="n">
        <v>30</v>
      </c>
      <c r="J28" s="11" t="n">
        <v>8</v>
      </c>
      <c r="K28" s="11" t="n">
        <v>22</v>
      </c>
    </row>
    <row r="29">
      <c r="A29" s="25" t="inlineStr">
        <is>
          <t>New York City</t>
        </is>
      </c>
      <c r="B29" s="11" t="n">
        <v>31</v>
      </c>
      <c r="C29" s="11" t="n">
        <v>3</v>
      </c>
      <c r="D29" s="11" t="n">
        <v>28</v>
      </c>
      <c r="E29" s="11" t="n">
        <v>3</v>
      </c>
      <c r="F29" s="11" t="n">
        <v>25</v>
      </c>
      <c r="G29" s="27" t="n">
        <v>35</v>
      </c>
      <c r="H29" s="11" t="n">
        <v>5</v>
      </c>
      <c r="I29" s="11" t="n">
        <v>30</v>
      </c>
      <c r="J29" s="11" t="n">
        <v>5</v>
      </c>
      <c r="K29" s="11" t="n">
        <v>25</v>
      </c>
    </row>
    <row r="30">
      <c r="A30" s="25" t="inlineStr">
        <is>
          <t>Philadelphia</t>
        </is>
      </c>
      <c r="B30" s="11" t="n">
        <v>26</v>
      </c>
      <c r="C30" s="11" t="n">
        <v>6</v>
      </c>
      <c r="D30" s="11" t="n">
        <v>20</v>
      </c>
      <c r="E30" s="11" t="n">
        <v>5</v>
      </c>
      <c r="F30" s="11" t="n">
        <v>14</v>
      </c>
      <c r="G30" s="27" t="n">
        <v>30</v>
      </c>
      <c r="H30" s="11" t="n">
        <v>7</v>
      </c>
      <c r="I30" s="11" t="n">
        <v>23</v>
      </c>
      <c r="J30" s="11" t="n">
        <v>9</v>
      </c>
      <c r="K30" s="11" t="n">
        <v>14</v>
      </c>
    </row>
    <row r="31">
      <c r="A31" s="25" t="inlineStr">
        <is>
          <t>San Diego</t>
        </is>
      </c>
      <c r="B31" s="11" t="n">
        <v>41</v>
      </c>
      <c r="C31" s="11" t="n">
        <v>3</v>
      </c>
      <c r="D31" s="11" t="n">
        <v>38</v>
      </c>
      <c r="E31" s="11" t="n">
        <v>28</v>
      </c>
      <c r="F31" s="11" t="n">
        <v>10</v>
      </c>
      <c r="G31" s="27" t="n">
        <v>38</v>
      </c>
      <c r="H31" s="11" t="n">
        <v>2</v>
      </c>
      <c r="I31" s="11" t="n">
        <v>36</v>
      </c>
      <c r="J31" s="11" t="n">
        <v>22</v>
      </c>
      <c r="K31" s="11" t="n">
        <v>14</v>
      </c>
    </row>
    <row r="32">
      <c r="A32" s="31" t="inlineStr">
        <is>
          <t>Shelby County (TN)</t>
        </is>
      </c>
      <c r="B32" s="15" t="n">
        <v>18</v>
      </c>
      <c r="C32" s="15" t="n">
        <v>4</v>
      </c>
      <c r="D32" s="15" t="n">
        <v>15</v>
      </c>
      <c r="E32" s="15" t="n">
        <v>4</v>
      </c>
      <c r="F32" s="15" t="n">
        <v>11</v>
      </c>
      <c r="G32" s="32" t="n">
        <v>19</v>
      </c>
      <c r="H32" s="15" t="n">
        <v>2</v>
      </c>
      <c r="I32" s="15" t="n">
        <v>17</v>
      </c>
      <c r="J32" s="15" t="n">
        <v>3</v>
      </c>
      <c r="K32" s="15" t="n">
        <v>13</v>
      </c>
    </row>
    <row r="33">
      <c r="A33" s="16" t="inlineStr">
        <is>
          <t>See notes at end of table.</t>
        </is>
      </c>
    </row>
  </sheetData>
  <mergeCells count="3">
    <mergeCell ref="A2:A3"/>
    <mergeCell ref="B2:F2"/>
    <mergeCell ref="G2:K2"/>
  </mergeCells>
  <pageMargins left="0.75" right="0.75" top="1" bottom="1" header="0.5" footer="0.5"/>
</worksheet>
</file>

<file path=xl/worksheets/sheet67.xml><?xml version="1.0" encoding="utf-8"?>
<worksheet xmlns="http://schemas.openxmlformats.org/spreadsheetml/2006/main">
  <sheetPr>
    <outlinePr summaryBelow="1" summaryRight="1"/>
    <pageSetUpPr/>
  </sheetPr>
  <dimension ref="A1:F36"/>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A-31. Percentage of fourth-grade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29</v>
      </c>
      <c r="C4" s="11" t="n">
        <v>2</v>
      </c>
      <c r="D4" s="11" t="n">
        <v>27</v>
      </c>
      <c r="E4" s="11" t="n">
        <v>12</v>
      </c>
      <c r="F4" s="11" t="n">
        <v>15</v>
      </c>
    </row>
    <row r="5">
      <c r="A5" s="10" t="inlineStr">
        <is>
          <t>Large City¹ (public)</t>
        </is>
      </c>
      <c r="B5" s="11" t="n">
        <v>36</v>
      </c>
      <c r="C5" s="11" t="n">
        <v>3</v>
      </c>
      <c r="D5" s="11" t="n">
        <v>33</v>
      </c>
      <c r="E5" s="11" t="n">
        <v>15</v>
      </c>
      <c r="F5" s="11" t="n">
        <v>19</v>
      </c>
    </row>
    <row r="6">
      <c r="A6" s="25" t="inlineStr">
        <is>
          <t>Albuquerque</t>
        </is>
      </c>
      <c r="B6" s="11" t="n">
        <v>39</v>
      </c>
      <c r="C6" s="11" t="n">
        <v>1</v>
      </c>
      <c r="D6" s="11" t="n">
        <v>38</v>
      </c>
      <c r="E6" s="11" t="n">
        <v>20</v>
      </c>
      <c r="F6" s="11" t="n">
        <v>18</v>
      </c>
    </row>
    <row r="7">
      <c r="A7" s="25" t="inlineStr">
        <is>
          <t>Atlanta</t>
        </is>
      </c>
      <c r="B7" s="11" t="n">
        <v>17</v>
      </c>
      <c r="C7" s="11" t="n">
        <v>3</v>
      </c>
      <c r="D7" s="11" t="n">
        <v>14</v>
      </c>
      <c r="E7" s="11" t="n">
        <v>3</v>
      </c>
      <c r="F7" s="11" t="n">
        <v>11</v>
      </c>
    </row>
    <row r="8">
      <c r="A8" s="25" t="inlineStr">
        <is>
          <t>Austin</t>
        </is>
      </c>
      <c r="B8" s="11" t="n">
        <v>54</v>
      </c>
      <c r="C8" s="11" t="n">
        <v>5</v>
      </c>
      <c r="D8" s="11" t="n">
        <v>49</v>
      </c>
      <c r="E8" s="11" t="n">
        <v>21</v>
      </c>
      <c r="F8" s="11" t="n">
        <v>28</v>
      </c>
    </row>
    <row r="9">
      <c r="A9" s="25" t="inlineStr">
        <is>
          <t>Baltimore City</t>
        </is>
      </c>
      <c r="B9" s="11" t="n">
        <v>33</v>
      </c>
      <c r="C9" s="11" t="n">
        <v>3</v>
      </c>
      <c r="D9" s="11" t="n">
        <v>30</v>
      </c>
      <c r="E9" s="11" t="n">
        <v>5</v>
      </c>
      <c r="F9" s="11" t="n">
        <v>25</v>
      </c>
    </row>
    <row r="10">
      <c r="A10" s="25" t="inlineStr">
        <is>
          <t>Boston</t>
        </is>
      </c>
      <c r="B10" s="11" t="n">
        <v>49</v>
      </c>
      <c r="C10" s="11" t="n">
        <v>6</v>
      </c>
      <c r="D10" s="11" t="n">
        <v>43</v>
      </c>
      <c r="E10" s="11" t="n">
        <v>27</v>
      </c>
      <c r="F10" s="11" t="n">
        <v>17</v>
      </c>
    </row>
    <row r="11">
      <c r="A11" s="25" t="inlineStr">
        <is>
          <t>Charlotte</t>
        </is>
      </c>
      <c r="B11" s="11" t="n">
        <v>33</v>
      </c>
      <c r="C11" s="11" t="n">
        <v>2</v>
      </c>
      <c r="D11" s="11" t="n">
        <v>31</v>
      </c>
      <c r="E11" s="11" t="n">
        <v>21</v>
      </c>
      <c r="F11" s="11" t="n">
        <v>10</v>
      </c>
    </row>
    <row r="12">
      <c r="A12" s="25" t="inlineStr">
        <is>
          <t>Chicago</t>
        </is>
      </c>
      <c r="B12" s="11" t="n">
        <v>39</v>
      </c>
      <c r="C12" s="11" t="n">
        <v>2</v>
      </c>
      <c r="D12" s="11" t="n">
        <v>37</v>
      </c>
      <c r="E12" s="11" t="n">
        <v>13</v>
      </c>
      <c r="F12" s="11" t="n">
        <v>24</v>
      </c>
    </row>
    <row r="13">
      <c r="A13" s="25" t="inlineStr">
        <is>
          <t>Clark County (NV)</t>
        </is>
      </c>
      <c r="B13" s="11" t="n">
        <v>33</v>
      </c>
      <c r="C13" s="11" t="n">
        <v>2</v>
      </c>
      <c r="D13" s="11" t="n">
        <v>31</v>
      </c>
      <c r="E13" s="11" t="n">
        <v>24</v>
      </c>
      <c r="F13" s="11" t="n">
        <v>7</v>
      </c>
    </row>
    <row r="14">
      <c r="A14" s="25" t="inlineStr">
        <is>
          <t>Cleveland</t>
        </is>
      </c>
      <c r="B14" s="11" t="n">
        <v>29</v>
      </c>
      <c r="C14" s="11" t="n">
        <v>2</v>
      </c>
      <c r="D14" s="11" t="n">
        <v>27</v>
      </c>
      <c r="E14" s="11" t="n">
        <v>2</v>
      </c>
      <c r="F14" s="11" t="n">
        <v>25</v>
      </c>
    </row>
    <row r="15">
      <c r="A15" s="25" t="inlineStr">
        <is>
          <t>Dallas</t>
        </is>
      </c>
      <c r="B15" s="11" t="n">
        <v>66</v>
      </c>
      <c r="C15" s="11" t="n">
        <v>4</v>
      </c>
      <c r="D15" s="11" t="n">
        <v>62</v>
      </c>
      <c r="E15" s="11" t="n">
        <v>24</v>
      </c>
      <c r="F15" s="11" t="n">
        <v>38</v>
      </c>
    </row>
    <row r="16">
      <c r="A16" s="25" t="inlineStr">
        <is>
          <t>Denver</t>
        </is>
      </c>
      <c r="B16" s="11" t="n">
        <v>47</v>
      </c>
      <c r="C16" s="11" t="n">
        <v>3</v>
      </c>
      <c r="D16" s="11" t="n">
        <v>43</v>
      </c>
      <c r="E16" s="11" t="n">
        <v>30</v>
      </c>
      <c r="F16" s="11" t="n">
        <v>13</v>
      </c>
    </row>
    <row r="17">
      <c r="A17" s="25" t="inlineStr">
        <is>
          <t>Detroit</t>
        </is>
      </c>
      <c r="B17" s="11" t="n">
        <v>26</v>
      </c>
      <c r="C17" s="11" t="n">
        <v>4</v>
      </c>
      <c r="D17" s="11" t="n">
        <v>21</v>
      </c>
      <c r="E17" s="11" t="n">
        <v>15</v>
      </c>
      <c r="F17" s="11" t="n">
        <v>6</v>
      </c>
    </row>
    <row r="18">
      <c r="A18" s="25" t="inlineStr">
        <is>
          <t>District of Columbia (DCPS)</t>
        </is>
      </c>
      <c r="B18" s="11" t="n">
        <v>35</v>
      </c>
      <c r="C18" s="11" t="n">
        <v>6</v>
      </c>
      <c r="D18" s="11" t="n">
        <v>29</v>
      </c>
      <c r="E18" s="11" t="n">
        <v>3</v>
      </c>
      <c r="F18" s="11" t="n">
        <v>26</v>
      </c>
    </row>
    <row r="19">
      <c r="A19" s="25" t="inlineStr">
        <is>
          <t>Duval County (FL)</t>
        </is>
      </c>
      <c r="B19" s="11" t="n">
        <v>30</v>
      </c>
      <c r="C19" s="11" t="n">
        <v>2</v>
      </c>
      <c r="D19" s="11" t="n">
        <v>28</v>
      </c>
      <c r="E19" s="11" t="n">
        <v>4</v>
      </c>
      <c r="F19" s="11" t="n">
        <v>24</v>
      </c>
    </row>
    <row r="20">
      <c r="A20" s="25" t="inlineStr">
        <is>
          <t>Fort Worth</t>
        </is>
      </c>
      <c r="B20" s="11" t="n">
        <v>56</v>
      </c>
      <c r="C20" s="11" t="n">
        <v>3</v>
      </c>
      <c r="D20" s="11" t="n">
        <v>53</v>
      </c>
      <c r="E20" s="11" t="n">
        <v>36</v>
      </c>
      <c r="F20" s="11" t="n">
        <v>17</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27</v>
      </c>
      <c r="C22" s="11" t="n">
        <v>2</v>
      </c>
      <c r="D22" s="11" t="n">
        <v>26</v>
      </c>
      <c r="E22" s="11" t="n">
        <v>13</v>
      </c>
      <c r="F22" s="11" t="n">
        <v>13</v>
      </c>
    </row>
    <row r="23">
      <c r="A23" s="25" t="inlineStr">
        <is>
          <t>Hillsborough County (FL)</t>
        </is>
      </c>
      <c r="B23" s="11" t="n">
        <v>30</v>
      </c>
      <c r="C23" s="11" t="n">
        <v>3</v>
      </c>
      <c r="D23" s="11" t="n">
        <v>27</v>
      </c>
      <c r="E23" s="11" t="n">
        <v>4</v>
      </c>
      <c r="F23" s="11" t="n">
        <v>22</v>
      </c>
    </row>
    <row r="24">
      <c r="A24" s="25" t="inlineStr">
        <is>
          <t>Houston</t>
        </is>
      </c>
      <c r="B24" s="11" t="n">
        <v>55</v>
      </c>
      <c r="C24" s="11" t="n">
        <v>2</v>
      </c>
      <c r="D24" s="11" t="n">
        <v>53</v>
      </c>
      <c r="E24" s="11" t="n">
        <v>29</v>
      </c>
      <c r="F24" s="11" t="n">
        <v>24</v>
      </c>
    </row>
    <row r="25">
      <c r="A25" s="25" t="inlineStr">
        <is>
          <t>Jefferson County (KY)</t>
        </is>
      </c>
      <c r="B25" s="11" t="n">
        <v>32</v>
      </c>
      <c r="C25" s="11" t="n">
        <v>6</v>
      </c>
      <c r="D25" s="11" t="n">
        <v>25</v>
      </c>
      <c r="E25" s="11" t="n">
        <v>8</v>
      </c>
      <c r="F25" s="11" t="n">
        <v>18</v>
      </c>
    </row>
    <row r="26">
      <c r="A26" s="25" t="inlineStr">
        <is>
          <t>Los Angeles</t>
        </is>
      </c>
      <c r="B26" s="11" t="n">
        <v>33</v>
      </c>
      <c r="C26" s="11" t="n">
        <v>2</v>
      </c>
      <c r="D26" s="11" t="n">
        <v>31</v>
      </c>
      <c r="E26" s="11" t="n">
        <v>19</v>
      </c>
      <c r="F26" s="11" t="n">
        <v>12</v>
      </c>
    </row>
    <row r="27">
      <c r="A27" s="25" t="inlineStr">
        <is>
          <t>Miami-Dade</t>
        </is>
      </c>
      <c r="B27" s="11" t="n">
        <v>30</v>
      </c>
      <c r="C27" s="11" t="n">
        <v>3</v>
      </c>
      <c r="D27" s="11" t="n">
        <v>28</v>
      </c>
      <c r="E27" s="11" t="n">
        <v>3</v>
      </c>
      <c r="F27" s="11" t="n">
        <v>25</v>
      </c>
    </row>
    <row r="28">
      <c r="A28" s="25" t="inlineStr">
        <is>
          <t>Milwaukee</t>
        </is>
      </c>
      <c r="B28" s="11" t="n">
        <v>36</v>
      </c>
      <c r="C28" s="11" t="n">
        <v>2</v>
      </c>
      <c r="D28" s="11" t="n">
        <v>33</v>
      </c>
      <c r="E28" s="11" t="n">
        <v>12</v>
      </c>
      <c r="F28" s="11" t="n">
        <v>21</v>
      </c>
    </row>
    <row r="29">
      <c r="A29" s="25" t="inlineStr">
        <is>
          <t>New York City</t>
        </is>
      </c>
      <c r="B29" s="11" t="n">
        <v>36</v>
      </c>
      <c r="C29" s="11" t="n">
        <v>2</v>
      </c>
      <c r="D29" s="11" t="n">
        <v>34</v>
      </c>
      <c r="E29" s="11" t="n">
        <v>7</v>
      </c>
      <c r="F29" s="11" t="n">
        <v>26</v>
      </c>
    </row>
    <row r="30">
      <c r="A30" s="25" t="inlineStr">
        <is>
          <t>Philadelphia</t>
        </is>
      </c>
      <c r="B30" s="11" t="n">
        <v>33</v>
      </c>
      <c r="C30" s="11" t="n">
        <v>7</v>
      </c>
      <c r="D30" s="11" t="n">
        <v>26</v>
      </c>
      <c r="E30" s="11" t="n">
        <v>8</v>
      </c>
      <c r="F30" s="11" t="n">
        <v>18</v>
      </c>
    </row>
    <row r="31">
      <c r="A31" s="25" t="inlineStr">
        <is>
          <t>San Diego</t>
        </is>
      </c>
      <c r="B31" s="11" t="n">
        <v>35</v>
      </c>
      <c r="C31" s="11" t="n">
        <v>3</v>
      </c>
      <c r="D31" s="11" t="n">
        <v>32</v>
      </c>
      <c r="E31" s="11" t="n">
        <v>20</v>
      </c>
      <c r="F31" s="11" t="n">
        <v>12</v>
      </c>
    </row>
    <row r="32">
      <c r="A32" s="31" t="inlineStr">
        <is>
          <t>Shelby County (TN)</t>
        </is>
      </c>
      <c r="B32" s="15" t="n">
        <v>22</v>
      </c>
      <c r="C32" s="15" t="n">
        <v>4</v>
      </c>
      <c r="D32" s="15" t="n">
        <v>18</v>
      </c>
      <c r="E32" s="15" t="n">
        <v>4</v>
      </c>
      <c r="F32" s="15" t="n">
        <v>15</v>
      </c>
    </row>
    <row r="33">
      <c r="A33" s="16" t="inlineStr">
        <is>
          <t>— Not available.</t>
        </is>
      </c>
    </row>
    <row r="34">
      <c r="A34" s="16" t="inlineStr">
        <is>
          <t>¹ Large city includes students from all cities in the nation with populations of 250,000 or more including the participating districts.</t>
        </is>
      </c>
    </row>
    <row r="35">
      <c r="A35"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6">
      <c r="A36"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68.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A-32. Percentage of eighth-grade public school students identified as students with disabilities (SD) and/or English learners (EL)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18</v>
      </c>
      <c r="C4" s="11" t="n">
        <v>6</v>
      </c>
      <c r="D4" s="11" t="n">
        <v>12</v>
      </c>
      <c r="E4" s="11" t="n">
        <v>8</v>
      </c>
      <c r="F4" s="11" t="n">
        <v>4</v>
      </c>
      <c r="G4" s="27" t="n">
        <v>19</v>
      </c>
      <c r="H4" s="11" t="n">
        <v>5</v>
      </c>
      <c r="I4" s="11" t="n">
        <v>13</v>
      </c>
      <c r="J4" s="11" t="n">
        <v>8</v>
      </c>
      <c r="K4" s="11" t="n">
        <v>5</v>
      </c>
    </row>
    <row r="5">
      <c r="A5" s="10" t="inlineStr">
        <is>
          <t>Large City¹ (public)</t>
        </is>
      </c>
      <c r="B5" s="11" t="n">
        <v>23</v>
      </c>
      <c r="C5" s="11" t="n">
        <v>6</v>
      </c>
      <c r="D5" s="11" t="n">
        <v>17</v>
      </c>
      <c r="E5" s="11" t="n">
        <v>14</v>
      </c>
      <c r="F5" s="11" t="n">
        <v>4</v>
      </c>
      <c r="G5" s="27" t="n">
        <v>24</v>
      </c>
      <c r="H5" s="11" t="n">
        <v>6</v>
      </c>
      <c r="I5" s="11" t="n">
        <v>17</v>
      </c>
      <c r="J5" s="11" t="n">
        <v>12</v>
      </c>
      <c r="K5" s="11" t="n">
        <v>5</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6</v>
      </c>
      <c r="C7" s="11" t="n">
        <v>2</v>
      </c>
      <c r="D7" s="11" t="n">
        <v>4</v>
      </c>
      <c r="E7" s="11" t="n">
        <v>3</v>
      </c>
      <c r="F7" s="11" t="n">
        <v>1</v>
      </c>
      <c r="G7" s="27" t="n">
        <v>12</v>
      </c>
      <c r="H7" s="11" t="n">
        <v>4</v>
      </c>
      <c r="I7" s="11" t="n">
        <v>8</v>
      </c>
      <c r="J7" s="11" t="n">
        <v>5</v>
      </c>
      <c r="K7" s="11" t="n">
        <v>4</v>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31</v>
      </c>
      <c r="H10" s="11" t="n">
        <v>9</v>
      </c>
      <c r="I10" s="11" t="n">
        <v>21</v>
      </c>
      <c r="J10" s="11" t="n">
        <v>11</v>
      </c>
      <c r="K10" s="11" t="n">
        <v>11</v>
      </c>
    </row>
    <row r="11">
      <c r="A11" s="25" t="inlineStr">
        <is>
          <t>Charlotte</t>
        </is>
      </c>
      <c r="B11" s="11" t="inlineStr">
        <is>
          <t>—</t>
        </is>
      </c>
      <c r="C11" s="11" t="inlineStr">
        <is>
          <t>—</t>
        </is>
      </c>
      <c r="D11" s="11" t="inlineStr">
        <is>
          <t>—</t>
        </is>
      </c>
      <c r="E11" s="11" t="inlineStr">
        <is>
          <t>—</t>
        </is>
      </c>
      <c r="F11" s="11" t="inlineStr">
        <is>
          <t>—</t>
        </is>
      </c>
      <c r="G11" s="27" t="n">
        <v>16</v>
      </c>
      <c r="H11" s="11" t="n">
        <v>4</v>
      </c>
      <c r="I11" s="11" t="n">
        <v>12</v>
      </c>
      <c r="J11" s="11" t="n">
        <v>4</v>
      </c>
      <c r="K11" s="11" t="n">
        <v>7</v>
      </c>
    </row>
    <row r="12">
      <c r="A12" s="25" t="inlineStr">
        <is>
          <t>Chicago</t>
        </is>
      </c>
      <c r="B12" s="11" t="n">
        <v>21</v>
      </c>
      <c r="C12" s="11" t="n">
        <v>6</v>
      </c>
      <c r="D12" s="11" t="n">
        <v>15</v>
      </c>
      <c r="E12" s="11" t="n">
        <v>9</v>
      </c>
      <c r="F12" s="11" t="n">
        <v>7</v>
      </c>
      <c r="G12" s="27" t="n">
        <v>21</v>
      </c>
      <c r="H12" s="11" t="n">
        <v>7</v>
      </c>
      <c r="I12" s="11" t="n">
        <v>13</v>
      </c>
      <c r="J12" s="11" t="n">
        <v>8</v>
      </c>
      <c r="K12" s="11" t="n">
        <v>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24</v>
      </c>
      <c r="H14" s="11" t="n">
        <v>15</v>
      </c>
      <c r="I14" s="11" t="n">
        <v>9</v>
      </c>
      <c r="J14" s="11" t="n">
        <v>2</v>
      </c>
      <c r="K14" s="11" t="n">
        <v>7</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21</v>
      </c>
      <c r="C18" s="11" t="n">
        <v>7</v>
      </c>
      <c r="D18" s="11" t="n">
        <v>13</v>
      </c>
      <c r="E18" s="11" t="n">
        <v>5</v>
      </c>
      <c r="F18" s="11" t="n">
        <v>8</v>
      </c>
      <c r="G18" s="27" t="n">
        <v>20</v>
      </c>
      <c r="H18" s="11" t="n">
        <v>8</v>
      </c>
      <c r="I18" s="11" t="n">
        <v>12</v>
      </c>
      <c r="J18" s="11" t="n">
        <v>4</v>
      </c>
      <c r="K18" s="11" t="n">
        <v>8</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27</v>
      </c>
      <c r="C24" s="11" t="n">
        <v>7</v>
      </c>
      <c r="D24" s="11" t="n">
        <v>19</v>
      </c>
      <c r="E24" s="11" t="n">
        <v>19</v>
      </c>
      <c r="F24" s="11" t="inlineStr">
        <is>
          <t>#</t>
        </is>
      </c>
      <c r="G24" s="27" t="n">
        <v>27</v>
      </c>
      <c r="H24" s="11" t="n">
        <v>10</v>
      </c>
      <c r="I24" s="11" t="n">
        <v>17</v>
      </c>
      <c r="J24" s="11" t="n">
        <v>16</v>
      </c>
      <c r="K24" s="11" t="inlineStr">
        <is>
          <t>#</t>
        </is>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35</v>
      </c>
      <c r="C26" s="11" t="n">
        <v>5</v>
      </c>
      <c r="D26" s="11" t="n">
        <v>29</v>
      </c>
      <c r="E26" s="11" t="n">
        <v>27</v>
      </c>
      <c r="F26" s="11" t="n">
        <v>2</v>
      </c>
      <c r="G26" s="27" t="n">
        <v>37</v>
      </c>
      <c r="H26" s="11" t="n">
        <v>4</v>
      </c>
      <c r="I26" s="11" t="n">
        <v>33</v>
      </c>
      <c r="J26" s="11" t="n">
        <v>28</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24</v>
      </c>
      <c r="C29" s="11" t="n">
        <v>9</v>
      </c>
      <c r="D29" s="11" t="n">
        <v>15</v>
      </c>
      <c r="E29" s="11" t="n">
        <v>7</v>
      </c>
      <c r="F29" s="11" t="n">
        <v>8</v>
      </c>
      <c r="G29" s="27" t="n">
        <v>22</v>
      </c>
      <c r="H29" s="11" t="n">
        <v>5</v>
      </c>
      <c r="I29" s="11" t="n">
        <v>17</v>
      </c>
      <c r="J29" s="11" t="n">
        <v>4</v>
      </c>
      <c r="K29" s="11" t="n">
        <v>12</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29</v>
      </c>
      <c r="H31" s="11" t="n">
        <v>3</v>
      </c>
      <c r="I31" s="11" t="n">
        <v>26</v>
      </c>
      <c r="J31" s="11" t="n">
        <v>22</v>
      </c>
      <c r="K31" s="11" t="n">
        <v>3</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69.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A-32. Percentage of eighth-grade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19</v>
      </c>
      <c r="C4" s="11" t="n">
        <v>5</v>
      </c>
      <c r="D4" s="11" t="n">
        <v>13</v>
      </c>
      <c r="E4" s="11" t="n">
        <v>7</v>
      </c>
      <c r="F4" s="11" t="n">
        <v>6</v>
      </c>
      <c r="G4" s="27" t="n">
        <v>19</v>
      </c>
      <c r="H4" s="11" t="n">
        <v>5</v>
      </c>
      <c r="I4" s="11" t="n">
        <v>13</v>
      </c>
      <c r="J4" s="11" t="n">
        <v>7</v>
      </c>
      <c r="K4" s="11" t="n">
        <v>7</v>
      </c>
    </row>
    <row r="5">
      <c r="A5" s="10" t="inlineStr">
        <is>
          <t>Large City¹ (public)</t>
        </is>
      </c>
      <c r="B5" s="11" t="n">
        <v>23</v>
      </c>
      <c r="C5" s="11" t="n">
        <v>5</v>
      </c>
      <c r="D5" s="11" t="n">
        <v>18</v>
      </c>
      <c r="E5" s="11" t="n">
        <v>12</v>
      </c>
      <c r="F5" s="11" t="n">
        <v>7</v>
      </c>
      <c r="G5" s="27" t="n">
        <v>24</v>
      </c>
      <c r="H5" s="11" t="n">
        <v>6</v>
      </c>
      <c r="I5" s="11" t="n">
        <v>18</v>
      </c>
      <c r="J5" s="11" t="n">
        <v>10</v>
      </c>
      <c r="K5" s="11" t="n">
        <v>8</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11</v>
      </c>
      <c r="C7" s="11" t="n">
        <v>4</v>
      </c>
      <c r="D7" s="11" t="n">
        <v>8</v>
      </c>
      <c r="E7" s="11" t="n">
        <v>3</v>
      </c>
      <c r="F7" s="11" t="n">
        <v>5</v>
      </c>
      <c r="G7" s="27" t="n">
        <v>13</v>
      </c>
      <c r="H7" s="11" t="n">
        <v>8</v>
      </c>
      <c r="I7" s="11" t="n">
        <v>5</v>
      </c>
      <c r="J7" s="11" t="n">
        <v>3</v>
      </c>
      <c r="K7" s="11" t="n">
        <v>3</v>
      </c>
    </row>
    <row r="8">
      <c r="A8" s="25" t="inlineStr">
        <is>
          <t>Austin</t>
        </is>
      </c>
      <c r="B8" s="11" t="n">
        <v>27</v>
      </c>
      <c r="C8" s="11" t="n">
        <v>12</v>
      </c>
      <c r="D8" s="11" t="n">
        <v>15</v>
      </c>
      <c r="E8" s="11" t="n">
        <v>13</v>
      </c>
      <c r="F8" s="11" t="n">
        <v>2</v>
      </c>
      <c r="G8" s="27" t="n">
        <v>29</v>
      </c>
      <c r="H8" s="11" t="n">
        <v>7</v>
      </c>
      <c r="I8" s="11" t="n">
        <v>22</v>
      </c>
      <c r="J8" s="11" t="n">
        <v>17</v>
      </c>
      <c r="K8" s="11" t="n">
        <v>5</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24</v>
      </c>
      <c r="C10" s="11" t="n">
        <v>6</v>
      </c>
      <c r="D10" s="11" t="n">
        <v>18</v>
      </c>
      <c r="E10" s="11" t="n">
        <v>8</v>
      </c>
      <c r="F10" s="11" t="n">
        <v>10</v>
      </c>
      <c r="G10" s="27" t="n">
        <v>28</v>
      </c>
      <c r="H10" s="11" t="n">
        <v>8</v>
      </c>
      <c r="I10" s="11" t="n">
        <v>20</v>
      </c>
      <c r="J10" s="11" t="n">
        <v>7</v>
      </c>
      <c r="K10" s="11" t="n">
        <v>13</v>
      </c>
    </row>
    <row r="11">
      <c r="A11" s="25" t="inlineStr">
        <is>
          <t>Charlotte</t>
        </is>
      </c>
      <c r="B11" s="11" t="n">
        <v>18</v>
      </c>
      <c r="C11" s="11" t="n">
        <v>3</v>
      </c>
      <c r="D11" s="11" t="n">
        <v>15</v>
      </c>
      <c r="E11" s="11" t="n">
        <v>6</v>
      </c>
      <c r="F11" s="11" t="n">
        <v>9</v>
      </c>
      <c r="G11" s="27" t="n">
        <v>19</v>
      </c>
      <c r="H11" s="11" t="n">
        <v>5</v>
      </c>
      <c r="I11" s="11" t="n">
        <v>14</v>
      </c>
      <c r="J11" s="11" t="n">
        <v>5</v>
      </c>
      <c r="K11" s="11" t="n">
        <v>9</v>
      </c>
    </row>
    <row r="12">
      <c r="A12" s="25" t="inlineStr">
        <is>
          <t>Chicago</t>
        </is>
      </c>
      <c r="B12" s="11" t="n">
        <v>21</v>
      </c>
      <c r="C12" s="11" t="n">
        <v>5</v>
      </c>
      <c r="D12" s="11" t="n">
        <v>16</v>
      </c>
      <c r="E12" s="11" t="n">
        <v>6</v>
      </c>
      <c r="F12" s="11" t="n">
        <v>10</v>
      </c>
      <c r="G12" s="27" t="n">
        <v>23</v>
      </c>
      <c r="H12" s="11" t="n">
        <v>6</v>
      </c>
      <c r="I12" s="11" t="n">
        <v>17</v>
      </c>
      <c r="J12" s="11" t="n">
        <v>4</v>
      </c>
      <c r="K12" s="11" t="n">
        <v>13</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21</v>
      </c>
      <c r="C14" s="11" t="n">
        <v>14</v>
      </c>
      <c r="D14" s="11" t="n">
        <v>7</v>
      </c>
      <c r="E14" s="11" t="n">
        <v>3</v>
      </c>
      <c r="F14" s="11" t="n">
        <v>4</v>
      </c>
      <c r="G14" s="27" t="n">
        <v>24</v>
      </c>
      <c r="H14" s="11" t="n">
        <v>16</v>
      </c>
      <c r="I14" s="11" t="n">
        <v>8</v>
      </c>
      <c r="J14" s="11" t="n">
        <v>2</v>
      </c>
      <c r="K14" s="11" t="n">
        <v>6</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19</v>
      </c>
      <c r="C18" s="11" t="n">
        <v>8</v>
      </c>
      <c r="D18" s="11" t="n">
        <v>11</v>
      </c>
      <c r="E18" s="11" t="n">
        <v>3</v>
      </c>
      <c r="F18" s="11" t="n">
        <v>9</v>
      </c>
      <c r="G18" s="27" t="n">
        <v>21</v>
      </c>
      <c r="H18" s="11" t="n">
        <v>13</v>
      </c>
      <c r="I18" s="11" t="n">
        <v>8</v>
      </c>
      <c r="J18" s="11" t="n">
        <v>3</v>
      </c>
      <c r="K18" s="11" t="n">
        <v>5</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24</v>
      </c>
      <c r="C24" s="11" t="n">
        <v>7</v>
      </c>
      <c r="D24" s="11" t="n">
        <v>16</v>
      </c>
      <c r="E24" s="11" t="n">
        <v>13</v>
      </c>
      <c r="F24" s="11" t="n">
        <v>3</v>
      </c>
      <c r="G24" s="27" t="n">
        <v>23</v>
      </c>
      <c r="H24" s="11" t="n">
        <v>9</v>
      </c>
      <c r="I24" s="11" t="n">
        <v>14</v>
      </c>
      <c r="J24" s="11" t="n">
        <v>10</v>
      </c>
      <c r="K24" s="11" t="n">
        <v>4</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40</v>
      </c>
      <c r="C26" s="11" t="n">
        <v>5</v>
      </c>
      <c r="D26" s="11" t="n">
        <v>35</v>
      </c>
      <c r="E26" s="11" t="n">
        <v>31</v>
      </c>
      <c r="F26" s="11" t="n">
        <v>4</v>
      </c>
      <c r="G26" s="27" t="n">
        <v>35</v>
      </c>
      <c r="H26" s="11" t="n">
        <v>4</v>
      </c>
      <c r="I26" s="11" t="n">
        <v>32</v>
      </c>
      <c r="J26" s="11" t="n">
        <v>27</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18</v>
      </c>
      <c r="C29" s="11" t="n">
        <v>5</v>
      </c>
      <c r="D29" s="11" t="n">
        <v>13</v>
      </c>
      <c r="E29" s="11" t="n">
        <v>2</v>
      </c>
      <c r="F29" s="11" t="n">
        <v>11</v>
      </c>
      <c r="G29" s="27" t="n">
        <v>23</v>
      </c>
      <c r="H29" s="11" t="n">
        <v>4</v>
      </c>
      <c r="I29" s="11" t="n">
        <v>19</v>
      </c>
      <c r="J29" s="11" t="n">
        <v>2</v>
      </c>
      <c r="K29" s="11" t="n">
        <v>17</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31</v>
      </c>
      <c r="C31" s="11" t="n">
        <v>7</v>
      </c>
      <c r="D31" s="11" t="n">
        <v>24</v>
      </c>
      <c r="E31" s="11" t="n">
        <v>18</v>
      </c>
      <c r="F31" s="11" t="n">
        <v>6</v>
      </c>
      <c r="G31" s="27" t="n">
        <v>29</v>
      </c>
      <c r="H31" s="11" t="n">
        <v>4</v>
      </c>
      <c r="I31" s="11" t="n">
        <v>25</v>
      </c>
      <c r="J31" s="11" t="n">
        <v>19</v>
      </c>
      <c r="K31" s="11" t="n">
        <v>6</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xml><?xml version="1.0" encoding="utf-8"?>
<worksheet xmlns="http://schemas.openxmlformats.org/spreadsheetml/2006/main">
  <sheetPr>
    <outlinePr summaryBelow="1" summaryRight="1"/>
    <pageSetUpPr/>
  </sheetPr>
  <dimension ref="A1:F60"/>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A-6. Public school and student participation rates in NAEP reading at grade 4, by state/jurisdiction: 2022</t>
        </is>
      </c>
    </row>
    <row r="2">
      <c r="A2" s="17" t="inlineStr">
        <is>
          <t>State/jurisdiction</t>
        </is>
      </c>
      <c r="B2" s="18" t="inlineStr">
        <is>
          <t>School participation</t>
        </is>
      </c>
      <c r="C2" s="19" t="n"/>
      <c r="D2" s="19" t="n"/>
      <c r="E2" s="18" t="inlineStr">
        <is>
          <t>Student participation</t>
        </is>
      </c>
      <c r="F2" s="19" t="n"/>
    </row>
    <row r="3" ht="29.544" customHeight="1">
      <c r="A3" s="6" t="n"/>
      <c r="B3" s="20" t="inlineStr">
        <is>
          <t>Student-weighted percent</t>
        </is>
      </c>
      <c r="C3" s="21" t="inlineStr">
        <is>
          <t>School-weighted percent</t>
        </is>
      </c>
      <c r="D3" s="21" t="inlineStr">
        <is>
          <t>Number of schools participating</t>
        </is>
      </c>
      <c r="E3" s="22" t="inlineStr">
        <is>
          <t>Student-weighted percent</t>
        </is>
      </c>
      <c r="F3" s="21" t="inlineStr">
        <is>
          <t>Number of students assessed</t>
        </is>
      </c>
    </row>
    <row r="4">
      <c r="A4" s="10" t="inlineStr">
        <is>
          <t>Nation (public)</t>
        </is>
      </c>
      <c r="B4" s="11" t="n">
        <v>100</v>
      </c>
      <c r="C4" s="11" t="n">
        <v>100</v>
      </c>
      <c r="D4" s="23" t="n">
        <v>5540</v>
      </c>
      <c r="E4" s="27" t="n">
        <v>92</v>
      </c>
      <c r="F4" s="23" t="n">
        <v>104400</v>
      </c>
    </row>
    <row r="5">
      <c r="A5" s="25" t="inlineStr">
        <is>
          <t>Alabama</t>
        </is>
      </c>
      <c r="B5" s="11" t="n">
        <v>100</v>
      </c>
      <c r="C5" s="11" t="n">
        <v>100</v>
      </c>
      <c r="D5" s="11" t="n">
        <v>90</v>
      </c>
      <c r="E5" s="27" t="n">
        <v>94</v>
      </c>
      <c r="F5" s="23" t="n">
        <v>1800</v>
      </c>
    </row>
    <row r="6">
      <c r="A6" s="25" t="inlineStr">
        <is>
          <t>Alaska</t>
        </is>
      </c>
      <c r="B6" s="11" t="n">
        <v>99</v>
      </c>
      <c r="C6" s="11" t="n">
        <v>94</v>
      </c>
      <c r="D6" s="11" t="n">
        <v>120</v>
      </c>
      <c r="E6" s="27" t="n">
        <v>89</v>
      </c>
      <c r="F6" s="23" t="n">
        <v>1600</v>
      </c>
    </row>
    <row r="7">
      <c r="A7" s="25" t="inlineStr">
        <is>
          <t>Arizona</t>
        </is>
      </c>
      <c r="B7" s="11" t="n">
        <v>100</v>
      </c>
      <c r="C7" s="11" t="n">
        <v>100</v>
      </c>
      <c r="D7" s="11" t="n">
        <v>90</v>
      </c>
      <c r="E7" s="27" t="n">
        <v>92</v>
      </c>
      <c r="F7" s="23" t="n">
        <v>1800</v>
      </c>
    </row>
    <row r="8">
      <c r="A8" s="25" t="inlineStr">
        <is>
          <t>Arkansas</t>
        </is>
      </c>
      <c r="B8" s="11" t="n">
        <v>100</v>
      </c>
      <c r="C8" s="11" t="n">
        <v>100</v>
      </c>
      <c r="D8" s="11" t="n">
        <v>80</v>
      </c>
      <c r="E8" s="27" t="n">
        <v>94</v>
      </c>
      <c r="F8" s="23" t="n">
        <v>1700</v>
      </c>
    </row>
    <row r="9">
      <c r="A9" s="25" t="inlineStr">
        <is>
          <t>California</t>
        </is>
      </c>
      <c r="B9" s="11" t="n">
        <v>100</v>
      </c>
      <c r="C9" s="11" t="n">
        <v>100</v>
      </c>
      <c r="D9" s="11" t="n">
        <v>180</v>
      </c>
      <c r="E9" s="27" t="n">
        <v>91</v>
      </c>
      <c r="F9" s="23" t="n">
        <v>3600</v>
      </c>
    </row>
    <row r="10">
      <c r="A10" s="25" t="inlineStr">
        <is>
          <t>Colorado</t>
        </is>
      </c>
      <c r="B10" s="11" t="n">
        <v>99</v>
      </c>
      <c r="C10" s="11" t="n">
        <v>98</v>
      </c>
      <c r="D10" s="11" t="n">
        <v>120</v>
      </c>
      <c r="E10" s="27" t="n">
        <v>91</v>
      </c>
      <c r="F10" s="23" t="n">
        <v>2300</v>
      </c>
    </row>
    <row r="11">
      <c r="A11" s="25" t="inlineStr">
        <is>
          <t>Connecticut</t>
        </is>
      </c>
      <c r="B11" s="11" t="n">
        <v>100</v>
      </c>
      <c r="C11" s="11" t="n">
        <v>100</v>
      </c>
      <c r="D11" s="11" t="n">
        <v>80</v>
      </c>
      <c r="E11" s="27" t="n">
        <v>89</v>
      </c>
      <c r="F11" s="23" t="n">
        <v>1700</v>
      </c>
    </row>
    <row r="12">
      <c r="A12" s="25" t="inlineStr">
        <is>
          <t>Delaware</t>
        </is>
      </c>
      <c r="B12" s="11" t="n">
        <v>100</v>
      </c>
      <c r="C12" s="11" t="n">
        <v>100</v>
      </c>
      <c r="D12" s="11" t="n">
        <v>70</v>
      </c>
      <c r="E12" s="27" t="n">
        <v>90</v>
      </c>
      <c r="F12" s="23" t="n">
        <v>1700</v>
      </c>
    </row>
    <row r="13">
      <c r="A13" s="25" t="inlineStr">
        <is>
          <t>Florida</t>
        </is>
      </c>
      <c r="B13" s="11" t="n">
        <v>100</v>
      </c>
      <c r="C13" s="11" t="n">
        <v>100</v>
      </c>
      <c r="D13" s="11" t="n">
        <v>210</v>
      </c>
      <c r="E13" s="27" t="n">
        <v>93</v>
      </c>
      <c r="F13" s="23" t="n">
        <v>4300</v>
      </c>
    </row>
    <row r="14">
      <c r="A14" s="25" t="inlineStr">
        <is>
          <t>Georgia</t>
        </is>
      </c>
      <c r="B14" s="11" t="n">
        <v>96</v>
      </c>
      <c r="C14" s="11" t="n">
        <v>96</v>
      </c>
      <c r="D14" s="11" t="n">
        <v>120</v>
      </c>
      <c r="E14" s="27" t="n">
        <v>92</v>
      </c>
      <c r="F14" s="23" t="n">
        <v>2500</v>
      </c>
    </row>
    <row r="15">
      <c r="A15" s="25" t="inlineStr">
        <is>
          <t>Hawaii</t>
        </is>
      </c>
      <c r="B15" s="11" t="n">
        <v>100</v>
      </c>
      <c r="C15" s="11" t="n">
        <v>100</v>
      </c>
      <c r="D15" s="11" t="n">
        <v>90</v>
      </c>
      <c r="E15" s="27" t="n">
        <v>89</v>
      </c>
      <c r="F15" s="23" t="n">
        <v>1600</v>
      </c>
    </row>
    <row r="16">
      <c r="A16" s="25" t="inlineStr">
        <is>
          <t>Idaho</t>
        </is>
      </c>
      <c r="B16" s="11" t="n">
        <v>100</v>
      </c>
      <c r="C16" s="11" t="n">
        <v>100</v>
      </c>
      <c r="D16" s="11" t="n">
        <v>90</v>
      </c>
      <c r="E16" s="27" t="n">
        <v>92</v>
      </c>
      <c r="F16" s="23" t="n">
        <v>1600</v>
      </c>
    </row>
    <row r="17">
      <c r="A17" s="25" t="inlineStr">
        <is>
          <t>Illinois</t>
        </is>
      </c>
      <c r="B17" s="11" t="n">
        <v>100</v>
      </c>
      <c r="C17" s="11" t="n">
        <v>100</v>
      </c>
      <c r="D17" s="11" t="n">
        <v>140</v>
      </c>
      <c r="E17" s="27" t="n">
        <v>91</v>
      </c>
      <c r="F17" s="23" t="n">
        <v>2600</v>
      </c>
    </row>
    <row r="18">
      <c r="A18" s="25" t="inlineStr">
        <is>
          <t>Indiana</t>
        </is>
      </c>
      <c r="B18" s="11" t="n">
        <v>99</v>
      </c>
      <c r="C18" s="11" t="n">
        <v>99</v>
      </c>
      <c r="D18" s="11" t="n">
        <v>80</v>
      </c>
      <c r="E18" s="27" t="n">
        <v>93</v>
      </c>
      <c r="F18" s="23" t="n">
        <v>1700</v>
      </c>
    </row>
    <row r="19">
      <c r="A19" s="25" t="inlineStr">
        <is>
          <t>Iowa</t>
        </is>
      </c>
      <c r="B19" s="11" t="n">
        <v>99</v>
      </c>
      <c r="C19" s="11" t="n">
        <v>99</v>
      </c>
      <c r="D19" s="11" t="n">
        <v>90</v>
      </c>
      <c r="E19" s="27" t="n">
        <v>93</v>
      </c>
      <c r="F19" s="23" t="n">
        <v>1700</v>
      </c>
    </row>
    <row r="20">
      <c r="A20" s="25" t="inlineStr">
        <is>
          <t>Kansas</t>
        </is>
      </c>
      <c r="B20" s="11" t="n">
        <v>100</v>
      </c>
      <c r="C20" s="11" t="n">
        <v>100</v>
      </c>
      <c r="D20" s="11" t="n">
        <v>100</v>
      </c>
      <c r="E20" s="27" t="n">
        <v>93</v>
      </c>
      <c r="F20" s="23" t="n">
        <v>1700</v>
      </c>
    </row>
    <row r="21">
      <c r="A21" s="25" t="inlineStr">
        <is>
          <t>Kentucky</t>
        </is>
      </c>
      <c r="B21" s="11" t="n">
        <v>100</v>
      </c>
      <c r="C21" s="11" t="n">
        <v>100</v>
      </c>
      <c r="D21" s="11" t="n">
        <v>110</v>
      </c>
      <c r="E21" s="27" t="n">
        <v>93</v>
      </c>
      <c r="F21" s="23" t="n">
        <v>2200</v>
      </c>
    </row>
    <row r="22">
      <c r="A22" s="25" t="inlineStr">
        <is>
          <t>Louisiana</t>
        </is>
      </c>
      <c r="B22" s="11" t="n">
        <v>100</v>
      </c>
      <c r="C22" s="11" t="n">
        <v>100</v>
      </c>
      <c r="D22" s="11" t="n">
        <v>80</v>
      </c>
      <c r="E22" s="27" t="n">
        <v>92</v>
      </c>
      <c r="F22" s="23" t="n">
        <v>1600</v>
      </c>
    </row>
    <row r="23">
      <c r="A23" s="25" t="inlineStr">
        <is>
          <t>Maine</t>
        </is>
      </c>
      <c r="B23" s="11" t="n">
        <v>100</v>
      </c>
      <c r="C23" s="11" t="n">
        <v>100</v>
      </c>
      <c r="D23" s="11" t="n">
        <v>100</v>
      </c>
      <c r="E23" s="27" t="n">
        <v>92</v>
      </c>
      <c r="F23" s="23" t="n">
        <v>1600</v>
      </c>
    </row>
    <row r="24">
      <c r="A24" s="25" t="inlineStr">
        <is>
          <t>Maryland</t>
        </is>
      </c>
      <c r="B24" s="11" t="n">
        <v>100</v>
      </c>
      <c r="C24" s="11" t="n">
        <v>100</v>
      </c>
      <c r="D24" s="11" t="n">
        <v>120</v>
      </c>
      <c r="E24" s="27" t="n">
        <v>92</v>
      </c>
      <c r="F24" s="23" t="n">
        <v>2300</v>
      </c>
    </row>
    <row r="25">
      <c r="A25" s="25" t="inlineStr">
        <is>
          <t>Massachusetts</t>
        </is>
      </c>
      <c r="B25" s="11" t="n">
        <v>100</v>
      </c>
      <c r="C25" s="11" t="n">
        <v>100</v>
      </c>
      <c r="D25" s="11" t="n">
        <v>130</v>
      </c>
      <c r="E25" s="27" t="n">
        <v>93</v>
      </c>
      <c r="F25" s="23" t="n">
        <v>2500</v>
      </c>
    </row>
    <row r="26">
      <c r="A26" s="25" t="inlineStr">
        <is>
          <t>Michigan</t>
        </is>
      </c>
      <c r="B26" s="11" t="n">
        <v>100</v>
      </c>
      <c r="C26" s="11" t="n">
        <v>100</v>
      </c>
      <c r="D26" s="11" t="n">
        <v>130</v>
      </c>
      <c r="E26" s="27" t="n">
        <v>91</v>
      </c>
      <c r="F26" s="23" t="n">
        <v>2400</v>
      </c>
    </row>
    <row r="27">
      <c r="A27" s="25" t="inlineStr">
        <is>
          <t>Minnesota</t>
        </is>
      </c>
      <c r="B27" s="11" t="n">
        <v>100</v>
      </c>
      <c r="C27" s="11" t="n">
        <v>100</v>
      </c>
      <c r="D27" s="11" t="n">
        <v>90</v>
      </c>
      <c r="E27" s="27" t="n">
        <v>91</v>
      </c>
      <c r="F27" s="23" t="n">
        <v>1700</v>
      </c>
    </row>
    <row r="28">
      <c r="A28" s="25" t="inlineStr">
        <is>
          <t>Mississippi</t>
        </is>
      </c>
      <c r="B28" s="11" t="n">
        <v>100</v>
      </c>
      <c r="C28" s="11" t="n">
        <v>100</v>
      </c>
      <c r="D28" s="11" t="n">
        <v>90</v>
      </c>
      <c r="E28" s="27" t="n">
        <v>93</v>
      </c>
      <c r="F28" s="23" t="n">
        <v>1800</v>
      </c>
    </row>
    <row r="29">
      <c r="A29" s="25" t="inlineStr">
        <is>
          <t>Missouri</t>
        </is>
      </c>
      <c r="B29" s="11" t="n">
        <v>100</v>
      </c>
      <c r="C29" s="11" t="n">
        <v>100</v>
      </c>
      <c r="D29" s="11" t="n">
        <v>90</v>
      </c>
      <c r="E29" s="27" t="n">
        <v>93</v>
      </c>
      <c r="F29" s="23" t="n">
        <v>1700</v>
      </c>
    </row>
    <row r="30">
      <c r="A30" s="25" t="inlineStr">
        <is>
          <t>Montana</t>
        </is>
      </c>
      <c r="B30" s="11" t="n">
        <v>100</v>
      </c>
      <c r="C30" s="11" t="n">
        <v>99</v>
      </c>
      <c r="D30" s="11" t="n">
        <v>120</v>
      </c>
      <c r="E30" s="27" t="n">
        <v>90</v>
      </c>
      <c r="F30" s="23" t="n">
        <v>1700</v>
      </c>
    </row>
    <row r="31">
      <c r="A31" s="25" t="inlineStr">
        <is>
          <t>Nebraska</t>
        </is>
      </c>
      <c r="B31" s="11" t="n">
        <v>100</v>
      </c>
      <c r="C31" s="11" t="n">
        <v>100</v>
      </c>
      <c r="D31" s="11" t="n">
        <v>100</v>
      </c>
      <c r="E31" s="27" t="n">
        <v>94</v>
      </c>
      <c r="F31" s="23" t="n">
        <v>1800</v>
      </c>
    </row>
    <row r="32">
      <c r="A32" s="25" t="inlineStr">
        <is>
          <t>Nevada</t>
        </is>
      </c>
      <c r="B32" s="11" t="n">
        <v>100</v>
      </c>
      <c r="C32" s="11" t="n">
        <v>100</v>
      </c>
      <c r="D32" s="11" t="n">
        <v>90</v>
      </c>
      <c r="E32" s="27" t="n">
        <v>91</v>
      </c>
      <c r="F32" s="23" t="n">
        <v>2000</v>
      </c>
    </row>
    <row r="33">
      <c r="A33" s="25" t="inlineStr">
        <is>
          <t>New Hampshire</t>
        </is>
      </c>
      <c r="B33" s="11" t="n">
        <v>99</v>
      </c>
      <c r="C33" s="11" t="n">
        <v>99</v>
      </c>
      <c r="D33" s="11" t="n">
        <v>100</v>
      </c>
      <c r="E33" s="27" t="n">
        <v>88</v>
      </c>
      <c r="F33" s="23" t="n">
        <v>1700</v>
      </c>
    </row>
    <row r="34">
      <c r="A34" s="25" t="inlineStr">
        <is>
          <t>New Jersey</t>
        </is>
      </c>
      <c r="B34" s="11" t="n">
        <v>99</v>
      </c>
      <c r="C34" s="11" t="n">
        <v>99</v>
      </c>
      <c r="D34" s="11" t="n">
        <v>80</v>
      </c>
      <c r="E34" s="27" t="n">
        <v>92</v>
      </c>
      <c r="F34" s="23" t="n">
        <v>1700</v>
      </c>
    </row>
    <row r="35">
      <c r="A35" s="25" t="inlineStr">
        <is>
          <t>New Mexico</t>
        </is>
      </c>
      <c r="B35" s="11" t="n">
        <v>100</v>
      </c>
      <c r="C35" s="11" t="n">
        <v>100</v>
      </c>
      <c r="D35" s="11" t="n">
        <v>110</v>
      </c>
      <c r="E35" s="27" t="n">
        <v>91</v>
      </c>
      <c r="F35" s="23" t="n">
        <v>2000</v>
      </c>
    </row>
    <row r="36">
      <c r="A36" s="25" t="inlineStr">
        <is>
          <t>New York</t>
        </is>
      </c>
      <c r="B36" s="11" t="n">
        <v>96</v>
      </c>
      <c r="C36" s="11" t="n">
        <v>96</v>
      </c>
      <c r="D36" s="11" t="n">
        <v>120</v>
      </c>
      <c r="E36" s="27" t="n">
        <v>87</v>
      </c>
      <c r="F36" s="23" t="n">
        <v>2200</v>
      </c>
    </row>
    <row r="37">
      <c r="A37" s="25" t="inlineStr">
        <is>
          <t>North Carolina</t>
        </is>
      </c>
      <c r="B37" s="11" t="n">
        <v>100</v>
      </c>
      <c r="C37" s="11" t="n">
        <v>100</v>
      </c>
      <c r="D37" s="11" t="n">
        <v>160</v>
      </c>
      <c r="E37" s="27" t="n">
        <v>91</v>
      </c>
      <c r="F37" s="23" t="n">
        <v>3200</v>
      </c>
    </row>
    <row r="38">
      <c r="A38" s="25" t="inlineStr">
        <is>
          <t>North Dakota</t>
        </is>
      </c>
      <c r="B38" s="11" t="n">
        <v>99</v>
      </c>
      <c r="C38" s="11" t="n">
        <v>97</v>
      </c>
      <c r="D38" s="11" t="n">
        <v>110</v>
      </c>
      <c r="E38" s="27" t="n">
        <v>91</v>
      </c>
      <c r="F38" s="23" t="n">
        <v>1700</v>
      </c>
    </row>
    <row r="39">
      <c r="A39" s="25" t="inlineStr">
        <is>
          <t>Ohio</t>
        </is>
      </c>
      <c r="B39" s="11" t="n">
        <v>100</v>
      </c>
      <c r="C39" s="11" t="n">
        <v>100</v>
      </c>
      <c r="D39" s="11" t="n">
        <v>130</v>
      </c>
      <c r="E39" s="27" t="n">
        <v>92</v>
      </c>
      <c r="F39" s="23" t="n">
        <v>2300</v>
      </c>
    </row>
    <row r="40">
      <c r="A40" s="25" t="inlineStr">
        <is>
          <t>Oklahoma</t>
        </is>
      </c>
      <c r="B40" s="11" t="n">
        <v>100</v>
      </c>
      <c r="C40" s="11" t="n">
        <v>100</v>
      </c>
      <c r="D40" s="11" t="n">
        <v>90</v>
      </c>
      <c r="E40" s="27" t="n">
        <v>92</v>
      </c>
      <c r="F40" s="23" t="n">
        <v>1600</v>
      </c>
    </row>
    <row r="41">
      <c r="A41" s="25" t="inlineStr">
        <is>
          <t>Oregon</t>
        </is>
      </c>
      <c r="B41" s="11" t="n">
        <v>100</v>
      </c>
      <c r="C41" s="11" t="n">
        <v>100</v>
      </c>
      <c r="D41" s="11" t="n">
        <v>90</v>
      </c>
      <c r="E41" s="27" t="n">
        <v>90</v>
      </c>
      <c r="F41" s="23" t="n">
        <v>1700</v>
      </c>
    </row>
    <row r="42">
      <c r="A42" s="25" t="inlineStr">
        <is>
          <t>Pennsylvania</t>
        </is>
      </c>
      <c r="B42" s="11" t="n">
        <v>100</v>
      </c>
      <c r="C42" s="11" t="n">
        <v>100</v>
      </c>
      <c r="D42" s="11" t="n">
        <v>120</v>
      </c>
      <c r="E42" s="27" t="n">
        <v>92</v>
      </c>
      <c r="F42" s="23" t="n">
        <v>2300</v>
      </c>
    </row>
    <row r="43">
      <c r="A43" s="25" t="inlineStr">
        <is>
          <t>Rhode Island</t>
        </is>
      </c>
      <c r="B43" s="11" t="n">
        <v>100</v>
      </c>
      <c r="C43" s="11" t="n">
        <v>100</v>
      </c>
      <c r="D43" s="11" t="n">
        <v>90</v>
      </c>
      <c r="E43" s="27" t="n">
        <v>94</v>
      </c>
      <c r="F43" s="23" t="n">
        <v>1800</v>
      </c>
    </row>
    <row r="44">
      <c r="A44" s="25" t="inlineStr">
        <is>
          <t>South Carolina</t>
        </is>
      </c>
      <c r="B44" s="11" t="n">
        <v>100</v>
      </c>
      <c r="C44" s="11" t="n">
        <v>100</v>
      </c>
      <c r="D44" s="11" t="n">
        <v>90</v>
      </c>
      <c r="E44" s="27" t="n">
        <v>92</v>
      </c>
      <c r="F44" s="23" t="n">
        <v>1700</v>
      </c>
    </row>
    <row r="45">
      <c r="A45" s="25" t="inlineStr">
        <is>
          <t>South Dakota</t>
        </is>
      </c>
      <c r="B45" s="11" t="n">
        <v>100</v>
      </c>
      <c r="C45" s="11" t="n">
        <v>100</v>
      </c>
      <c r="D45" s="11" t="n">
        <v>110</v>
      </c>
      <c r="E45" s="27" t="n">
        <v>94</v>
      </c>
      <c r="F45" s="23" t="n">
        <v>1700</v>
      </c>
    </row>
    <row r="46">
      <c r="A46" s="25" t="inlineStr">
        <is>
          <t>Tennessee</t>
        </is>
      </c>
      <c r="B46" s="11" t="n">
        <v>100</v>
      </c>
      <c r="C46" s="11" t="n">
        <v>100</v>
      </c>
      <c r="D46" s="11" t="n">
        <v>120</v>
      </c>
      <c r="E46" s="27" t="n">
        <v>92</v>
      </c>
      <c r="F46" s="23" t="n">
        <v>2300</v>
      </c>
    </row>
    <row r="47">
      <c r="A47" s="25" t="inlineStr">
        <is>
          <t>Texas</t>
        </is>
      </c>
      <c r="B47" s="11" t="n">
        <v>100</v>
      </c>
      <c r="C47" s="11" t="n">
        <v>100</v>
      </c>
      <c r="D47" s="11" t="n">
        <v>260</v>
      </c>
      <c r="E47" s="27" t="n">
        <v>92</v>
      </c>
      <c r="F47" s="23" t="n">
        <v>5400</v>
      </c>
    </row>
    <row r="48">
      <c r="A48" s="25" t="inlineStr">
        <is>
          <t>Utah</t>
        </is>
      </c>
      <c r="B48" s="11" t="n">
        <v>100</v>
      </c>
      <c r="C48" s="11" t="n">
        <v>100</v>
      </c>
      <c r="D48" s="11" t="n">
        <v>80</v>
      </c>
      <c r="E48" s="27" t="n">
        <v>92</v>
      </c>
      <c r="F48" s="23" t="n">
        <v>1700</v>
      </c>
    </row>
    <row r="49">
      <c r="A49" s="25" t="inlineStr">
        <is>
          <t>Vermont</t>
        </is>
      </c>
      <c r="B49" s="11" t="n">
        <v>100</v>
      </c>
      <c r="C49" s="11" t="n">
        <v>100</v>
      </c>
      <c r="D49" s="11" t="n">
        <v>130</v>
      </c>
      <c r="E49" s="27" t="n">
        <v>89</v>
      </c>
      <c r="F49" s="23" t="n">
        <v>1700</v>
      </c>
    </row>
    <row r="50">
      <c r="A50" s="25" t="inlineStr">
        <is>
          <t>Virginia</t>
        </is>
      </c>
      <c r="B50" s="11" t="n">
        <v>100</v>
      </c>
      <c r="C50" s="11" t="n">
        <v>100</v>
      </c>
      <c r="D50" s="11" t="n">
        <v>80</v>
      </c>
      <c r="E50" s="27" t="n">
        <v>92</v>
      </c>
      <c r="F50" s="23" t="n">
        <v>1600</v>
      </c>
    </row>
    <row r="51">
      <c r="A51" s="25" t="inlineStr">
        <is>
          <t>Washington</t>
        </is>
      </c>
      <c r="B51" s="11" t="n">
        <v>100</v>
      </c>
      <c r="C51" s="11" t="n">
        <v>100</v>
      </c>
      <c r="D51" s="11" t="n">
        <v>90</v>
      </c>
      <c r="E51" s="27" t="n">
        <v>89</v>
      </c>
      <c r="F51" s="23" t="n">
        <v>1700</v>
      </c>
    </row>
    <row r="52">
      <c r="A52" s="25" t="inlineStr">
        <is>
          <t>West Virginia</t>
        </is>
      </c>
      <c r="B52" s="11" t="n">
        <v>100</v>
      </c>
      <c r="C52" s="11" t="n">
        <v>100</v>
      </c>
      <c r="D52" s="11" t="n">
        <v>100</v>
      </c>
      <c r="E52" s="27" t="n">
        <v>90</v>
      </c>
      <c r="F52" s="23" t="n">
        <v>1600</v>
      </c>
    </row>
    <row r="53">
      <c r="A53" s="25" t="inlineStr">
        <is>
          <t>Wisconsin</t>
        </is>
      </c>
      <c r="B53" s="11" t="n">
        <v>100</v>
      </c>
      <c r="C53" s="11" t="n">
        <v>100</v>
      </c>
      <c r="D53" s="11" t="n">
        <v>130</v>
      </c>
      <c r="E53" s="27" t="n">
        <v>91</v>
      </c>
      <c r="F53" s="23" t="n">
        <v>2200</v>
      </c>
    </row>
    <row r="54">
      <c r="A54" s="25" t="inlineStr">
        <is>
          <t>Wyoming</t>
        </is>
      </c>
      <c r="B54" s="11" t="n">
        <v>99</v>
      </c>
      <c r="C54" s="11" t="n">
        <v>99</v>
      </c>
      <c r="D54" s="11" t="n">
        <v>90</v>
      </c>
      <c r="E54" s="27" t="n">
        <v>92</v>
      </c>
      <c r="F54" s="23" t="n">
        <v>1700</v>
      </c>
    </row>
    <row r="55">
      <c r="A55" s="12" t="inlineStr">
        <is>
          <t>Other jurisdictions</t>
        </is>
      </c>
      <c r="B55" s="13" t="n"/>
      <c r="C55" s="13" t="n"/>
      <c r="D55" s="13" t="n"/>
      <c r="E55" s="13" t="n"/>
      <c r="F55" s="13" t="n"/>
    </row>
    <row r="56">
      <c r="A56" s="26" t="inlineStr">
        <is>
          <t>District of Columbia</t>
        </is>
      </c>
      <c r="B56" s="11" t="n">
        <v>100</v>
      </c>
      <c r="C56" s="11" t="n">
        <v>100</v>
      </c>
      <c r="D56" s="11" t="n">
        <v>90</v>
      </c>
      <c r="E56" s="27" t="n">
        <v>88</v>
      </c>
      <c r="F56" s="23" t="n">
        <v>1600</v>
      </c>
    </row>
    <row r="57">
      <c r="A57" s="28" t="inlineStr">
        <is>
          <t>DoDEA¹</t>
        </is>
      </c>
      <c r="B57" s="15" t="n">
        <v>95</v>
      </c>
      <c r="C57" s="15" t="n">
        <v>92</v>
      </c>
      <c r="D57" s="15" t="n">
        <v>80</v>
      </c>
      <c r="E57" s="32" t="n">
        <v>90</v>
      </c>
      <c r="F57" s="29" t="n">
        <v>2300</v>
      </c>
    </row>
    <row r="58">
      <c r="A58" s="16" t="inlineStr">
        <is>
          <t>¹ Department of Defense Education Activity (overseas and domestic schools).</t>
        </is>
      </c>
    </row>
    <row r="59">
      <c r="A59" s="16" t="inlineStr">
        <is>
          <t>NOTE: Beginning with the 2017 assessment, NAEP reading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is>
      </c>
    </row>
    <row r="60">
      <c r="A60" s="16" t="inlineStr">
        <is>
          <t>SOURCE:  U.S. Department of Education, Institute of Education Sciences, National Center for Education Statistics, National Assessment of Educational Progress (NAEP), 2022 Reading Assessment.</t>
        </is>
      </c>
    </row>
  </sheetData>
  <mergeCells count="4">
    <mergeCell ref="A2:A3"/>
    <mergeCell ref="B2:D2"/>
    <mergeCell ref="E2:F2"/>
    <mergeCell ref="A55:F55"/>
  </mergeCells>
  <pageMargins left="0.75" right="0.75" top="1" bottom="1" header="0.5" footer="0.5"/>
</worksheet>
</file>

<file path=xl/worksheets/sheet70.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A-32. Percentage of eighth-grade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18</v>
      </c>
      <c r="C4" s="11" t="n">
        <v>4</v>
      </c>
      <c r="D4" s="11" t="n">
        <v>14</v>
      </c>
      <c r="E4" s="11" t="n">
        <v>6</v>
      </c>
      <c r="F4" s="11" t="n">
        <v>8</v>
      </c>
      <c r="G4" s="27" t="n">
        <v>18</v>
      </c>
      <c r="H4" s="11" t="n">
        <v>3</v>
      </c>
      <c r="I4" s="11" t="n">
        <v>14</v>
      </c>
      <c r="J4" s="11" t="n">
        <v>5</v>
      </c>
      <c r="K4" s="11" t="n">
        <v>9</v>
      </c>
    </row>
    <row r="5">
      <c r="A5" s="10" t="inlineStr">
        <is>
          <t>Large City¹ (public)</t>
        </is>
      </c>
      <c r="B5" s="11" t="n">
        <v>23</v>
      </c>
      <c r="C5" s="11" t="n">
        <v>5</v>
      </c>
      <c r="D5" s="11" t="n">
        <v>18</v>
      </c>
      <c r="E5" s="11" t="n">
        <v>9</v>
      </c>
      <c r="F5" s="11" t="n">
        <v>9</v>
      </c>
      <c r="G5" s="27" t="n">
        <v>22</v>
      </c>
      <c r="H5" s="11" t="n">
        <v>3</v>
      </c>
      <c r="I5" s="11" t="n">
        <v>19</v>
      </c>
      <c r="J5" s="11" t="n">
        <v>8</v>
      </c>
      <c r="K5" s="11" t="n">
        <v>11</v>
      </c>
    </row>
    <row r="6">
      <c r="A6" s="25" t="inlineStr">
        <is>
          <t>Albuquerque</t>
        </is>
      </c>
      <c r="B6" s="11" t="inlineStr">
        <is>
          <t>—</t>
        </is>
      </c>
      <c r="C6" s="11" t="inlineStr">
        <is>
          <t>—</t>
        </is>
      </c>
      <c r="D6" s="11" t="inlineStr">
        <is>
          <t>—</t>
        </is>
      </c>
      <c r="E6" s="11" t="inlineStr">
        <is>
          <t>—</t>
        </is>
      </c>
      <c r="F6" s="11" t="inlineStr">
        <is>
          <t>—</t>
        </is>
      </c>
      <c r="G6" s="27" t="n">
        <v>25</v>
      </c>
      <c r="H6" s="11" t="n">
        <v>7</v>
      </c>
      <c r="I6" s="11" t="n">
        <v>18</v>
      </c>
      <c r="J6" s="11" t="n">
        <v>9</v>
      </c>
      <c r="K6" s="11" t="n">
        <v>9</v>
      </c>
    </row>
    <row r="7">
      <c r="A7" s="25" t="inlineStr">
        <is>
          <t>Atlanta</t>
        </is>
      </c>
      <c r="B7" s="11" t="n">
        <v>12</v>
      </c>
      <c r="C7" s="11" t="n">
        <v>3</v>
      </c>
      <c r="D7" s="11" t="n">
        <v>8</v>
      </c>
      <c r="E7" s="11" t="n">
        <v>2</v>
      </c>
      <c r="F7" s="11" t="n">
        <v>7</v>
      </c>
      <c r="G7" s="27" t="n">
        <v>12</v>
      </c>
      <c r="H7" s="11" t="n">
        <v>4</v>
      </c>
      <c r="I7" s="11" t="n">
        <v>9</v>
      </c>
      <c r="J7" s="11" t="n">
        <v>2</v>
      </c>
      <c r="K7" s="11" t="n">
        <v>6</v>
      </c>
    </row>
    <row r="8">
      <c r="A8" s="25" t="inlineStr">
        <is>
          <t>Austin</t>
        </is>
      </c>
      <c r="B8" s="11" t="n">
        <v>29</v>
      </c>
      <c r="C8" s="11" t="n">
        <v>9</v>
      </c>
      <c r="D8" s="11" t="n">
        <v>20</v>
      </c>
      <c r="E8" s="11" t="n">
        <v>16</v>
      </c>
      <c r="F8" s="11" t="n">
        <v>4</v>
      </c>
      <c r="G8" s="27" t="n">
        <v>26</v>
      </c>
      <c r="H8" s="11" t="n">
        <v>9</v>
      </c>
      <c r="I8" s="11" t="n">
        <v>17</v>
      </c>
      <c r="J8" s="11" t="n">
        <v>12</v>
      </c>
      <c r="K8" s="11" t="n">
        <v>5</v>
      </c>
    </row>
    <row r="9">
      <c r="A9" s="25" t="inlineStr">
        <is>
          <t>Baltimore City</t>
        </is>
      </c>
      <c r="B9" s="11" t="n">
        <v>19</v>
      </c>
      <c r="C9" s="11" t="n">
        <v>13</v>
      </c>
      <c r="D9" s="11" t="n">
        <v>6</v>
      </c>
      <c r="E9" s="11" t="n">
        <v>1</v>
      </c>
      <c r="F9" s="11" t="n">
        <v>5</v>
      </c>
      <c r="G9" s="27" t="n">
        <v>21</v>
      </c>
      <c r="H9" s="11" t="n">
        <v>17</v>
      </c>
      <c r="I9" s="11" t="n">
        <v>4</v>
      </c>
      <c r="J9" s="11" t="n">
        <v>1</v>
      </c>
      <c r="K9" s="11" t="n">
        <v>3</v>
      </c>
    </row>
    <row r="10">
      <c r="A10" s="25" t="inlineStr">
        <is>
          <t>Boston</t>
        </is>
      </c>
      <c r="B10" s="11" t="n">
        <v>30</v>
      </c>
      <c r="C10" s="11" t="n">
        <v>14</v>
      </c>
      <c r="D10" s="11" t="n">
        <v>16</v>
      </c>
      <c r="E10" s="11" t="n">
        <v>4</v>
      </c>
      <c r="F10" s="11" t="n">
        <v>12</v>
      </c>
      <c r="G10" s="27" t="n">
        <v>36</v>
      </c>
      <c r="H10" s="11" t="n">
        <v>10</v>
      </c>
      <c r="I10" s="11" t="n">
        <v>26</v>
      </c>
      <c r="J10" s="11" t="n">
        <v>12</v>
      </c>
      <c r="K10" s="11" t="n">
        <v>14</v>
      </c>
    </row>
    <row r="11">
      <c r="A11" s="25" t="inlineStr">
        <is>
          <t>Charlotte</t>
        </is>
      </c>
      <c r="B11" s="11" t="n">
        <v>17</v>
      </c>
      <c r="C11" s="11" t="n">
        <v>4</v>
      </c>
      <c r="D11" s="11" t="n">
        <v>13</v>
      </c>
      <c r="E11" s="11" t="n">
        <v>4</v>
      </c>
      <c r="F11" s="11" t="n">
        <v>10</v>
      </c>
      <c r="G11" s="27" t="n">
        <v>17</v>
      </c>
      <c r="H11" s="11" t="n">
        <v>2</v>
      </c>
      <c r="I11" s="11" t="n">
        <v>15</v>
      </c>
      <c r="J11" s="11" t="n">
        <v>5</v>
      </c>
      <c r="K11" s="11" t="n">
        <v>10</v>
      </c>
    </row>
    <row r="12">
      <c r="A12" s="25" t="inlineStr">
        <is>
          <t>Chicago</t>
        </is>
      </c>
      <c r="B12" s="11" t="n">
        <v>21</v>
      </c>
      <c r="C12" s="11" t="n">
        <v>5</v>
      </c>
      <c r="D12" s="11" t="n">
        <v>17</v>
      </c>
      <c r="E12" s="11" t="n">
        <v>4</v>
      </c>
      <c r="F12" s="11" t="n">
        <v>12</v>
      </c>
      <c r="G12" s="27" t="n">
        <v>23</v>
      </c>
      <c r="H12" s="11" t="n">
        <v>2</v>
      </c>
      <c r="I12" s="11" t="n">
        <v>21</v>
      </c>
      <c r="J12" s="11" t="n">
        <v>5</v>
      </c>
      <c r="K12" s="11" t="n">
        <v>16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28</v>
      </c>
      <c r="C14" s="11" t="n">
        <v>16</v>
      </c>
      <c r="D14" s="11" t="n">
        <v>12</v>
      </c>
      <c r="E14" s="11" t="n">
        <v>1</v>
      </c>
      <c r="F14" s="11" t="n">
        <v>10</v>
      </c>
      <c r="G14" s="27" t="n">
        <v>31</v>
      </c>
      <c r="H14" s="11" t="n">
        <v>5</v>
      </c>
      <c r="I14" s="11" t="n">
        <v>26</v>
      </c>
      <c r="J14" s="11" t="n">
        <v>1</v>
      </c>
      <c r="K14" s="11" t="n">
        <v>25</v>
      </c>
    </row>
    <row r="15">
      <c r="A15" s="25" t="inlineStr">
        <is>
          <t>Dallas</t>
        </is>
      </c>
      <c r="B15" s="11" t="inlineStr">
        <is>
          <t>—</t>
        </is>
      </c>
      <c r="C15" s="11" t="inlineStr">
        <is>
          <t>—</t>
        </is>
      </c>
      <c r="D15" s="11" t="inlineStr">
        <is>
          <t>—</t>
        </is>
      </c>
      <c r="E15" s="11" t="inlineStr">
        <is>
          <t>—</t>
        </is>
      </c>
      <c r="F15" s="11" t="inlineStr">
        <is>
          <t>—</t>
        </is>
      </c>
      <c r="G15" s="27" t="n">
        <v>29</v>
      </c>
      <c r="H15" s="11" t="n">
        <v>6</v>
      </c>
      <c r="I15" s="11" t="n">
        <v>23</v>
      </c>
      <c r="J15" s="11" t="n">
        <v>19</v>
      </c>
      <c r="K15" s="11" t="n">
        <v>5</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23</v>
      </c>
      <c r="C17" s="11" t="n">
        <v>7</v>
      </c>
      <c r="D17" s="11" t="n">
        <v>16</v>
      </c>
      <c r="E17" s="11" t="n">
        <v>6</v>
      </c>
      <c r="F17" s="11" t="n">
        <v>10</v>
      </c>
      <c r="G17" s="27" t="n">
        <v>26</v>
      </c>
      <c r="H17" s="11" t="n">
        <v>8</v>
      </c>
      <c r="I17" s="11" t="n">
        <v>18</v>
      </c>
      <c r="J17" s="11" t="n">
        <v>10</v>
      </c>
      <c r="K17" s="11" t="n">
        <v>8</v>
      </c>
    </row>
    <row r="18">
      <c r="A18" s="25" t="inlineStr">
        <is>
          <t>District of Columbia (DCPS)</t>
        </is>
      </c>
      <c r="B18" s="11" t="n">
        <v>22</v>
      </c>
      <c r="C18" s="11" t="n">
        <v>14</v>
      </c>
      <c r="D18" s="11" t="n">
        <v>8</v>
      </c>
      <c r="E18" s="11" t="n">
        <v>2</v>
      </c>
      <c r="F18" s="11" t="n">
        <v>6</v>
      </c>
      <c r="G18" s="27" t="n">
        <v>25</v>
      </c>
      <c r="H18" s="11" t="n">
        <v>4</v>
      </c>
      <c r="I18" s="11" t="n">
        <v>21</v>
      </c>
      <c r="J18" s="11" t="n">
        <v>2</v>
      </c>
      <c r="K18" s="11" t="n">
        <v>19</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29</v>
      </c>
      <c r="C21" s="11" t="n">
        <v>2</v>
      </c>
      <c r="D21" s="11" t="n">
        <v>27</v>
      </c>
      <c r="E21" s="11" t="n">
        <v>21</v>
      </c>
      <c r="F21" s="11" t="n">
        <v>5</v>
      </c>
      <c r="G21" s="27" t="n">
        <v>24</v>
      </c>
      <c r="H21" s="11" t="n">
        <v>2</v>
      </c>
      <c r="I21" s="11" t="n">
        <v>22</v>
      </c>
      <c r="J21" s="11" t="n">
        <v>16</v>
      </c>
      <c r="K21" s="11" t="n">
        <v>6</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24</v>
      </c>
      <c r="H23" s="11" t="n">
        <v>2</v>
      </c>
      <c r="I23" s="11" t="n">
        <v>22</v>
      </c>
      <c r="J23" s="11" t="n">
        <v>1</v>
      </c>
      <c r="K23" s="11" t="n">
        <v>21</v>
      </c>
    </row>
    <row r="24">
      <c r="A24" s="25" t="inlineStr">
        <is>
          <t>Houston</t>
        </is>
      </c>
      <c r="B24" s="11" t="n">
        <v>22</v>
      </c>
      <c r="C24" s="11" t="n">
        <v>8</v>
      </c>
      <c r="D24" s="11" t="n">
        <v>14</v>
      </c>
      <c r="E24" s="11" t="n">
        <v>9</v>
      </c>
      <c r="F24" s="11" t="n">
        <v>5</v>
      </c>
      <c r="G24" s="27" t="n">
        <v>23</v>
      </c>
      <c r="H24" s="11" t="n">
        <v>6</v>
      </c>
      <c r="I24" s="11" t="n">
        <v>17</v>
      </c>
      <c r="J24" s="11" t="n">
        <v>13</v>
      </c>
      <c r="K24" s="11" t="n">
        <v>4</v>
      </c>
    </row>
    <row r="25">
      <c r="A25" s="25" t="inlineStr">
        <is>
          <t>Jefferson County (KY)</t>
        </is>
      </c>
      <c r="B25" s="11" t="n">
        <v>15</v>
      </c>
      <c r="C25" s="11" t="n">
        <v>8</v>
      </c>
      <c r="D25" s="11" t="n">
        <v>7</v>
      </c>
      <c r="E25" s="11" t="n">
        <v>3</v>
      </c>
      <c r="F25" s="11" t="n">
        <v>4</v>
      </c>
      <c r="G25" s="27" t="n">
        <v>15</v>
      </c>
      <c r="H25" s="11" t="n">
        <v>7</v>
      </c>
      <c r="I25" s="11" t="n">
        <v>8</v>
      </c>
      <c r="J25" s="11" t="n">
        <v>2</v>
      </c>
      <c r="K25" s="11" t="n">
        <v>6</v>
      </c>
    </row>
    <row r="26">
      <c r="A26" s="25" t="inlineStr">
        <is>
          <t>Los Angeles</t>
        </is>
      </c>
      <c r="B26" s="11" t="n">
        <v>29</v>
      </c>
      <c r="C26" s="11" t="n">
        <v>3</v>
      </c>
      <c r="D26" s="11" t="n">
        <v>26</v>
      </c>
      <c r="E26" s="11" t="n">
        <v>20</v>
      </c>
      <c r="F26" s="11" t="n">
        <v>6</v>
      </c>
      <c r="G26" s="27" t="n">
        <v>26</v>
      </c>
      <c r="H26" s="11" t="n">
        <v>2</v>
      </c>
      <c r="I26" s="11" t="n">
        <v>24</v>
      </c>
      <c r="J26" s="11" t="n">
        <v>15</v>
      </c>
      <c r="K26" s="11" t="n">
        <v>9</v>
      </c>
    </row>
    <row r="27">
      <c r="A27" s="25" t="inlineStr">
        <is>
          <t>Miami-Dade</t>
        </is>
      </c>
      <c r="B27" s="11" t="n">
        <v>20</v>
      </c>
      <c r="C27" s="11" t="n">
        <v>6</v>
      </c>
      <c r="D27" s="11" t="n">
        <v>13</v>
      </c>
      <c r="E27" s="11" t="n">
        <v>1</v>
      </c>
      <c r="F27" s="11" t="n">
        <v>13</v>
      </c>
      <c r="G27" s="27" t="n">
        <v>20</v>
      </c>
      <c r="H27" s="11" t="n">
        <v>4</v>
      </c>
      <c r="I27" s="11" t="n">
        <v>16</v>
      </c>
      <c r="J27" s="11" t="n">
        <v>1</v>
      </c>
      <c r="K27" s="11" t="n">
        <v>16</v>
      </c>
    </row>
    <row r="28">
      <c r="A28" s="25" t="inlineStr">
        <is>
          <t>Milwaukee</t>
        </is>
      </c>
      <c r="B28" s="11" t="n">
        <v>26</v>
      </c>
      <c r="C28" s="11" t="n">
        <v>8</v>
      </c>
      <c r="D28" s="11" t="n">
        <v>18</v>
      </c>
      <c r="E28" s="11" t="n">
        <v>2</v>
      </c>
      <c r="F28" s="11" t="n">
        <v>16</v>
      </c>
      <c r="G28" s="27" t="n">
        <v>33</v>
      </c>
      <c r="H28" s="11" t="n">
        <v>3</v>
      </c>
      <c r="I28" s="11" t="n">
        <v>30</v>
      </c>
      <c r="J28" s="11" t="n">
        <v>2</v>
      </c>
      <c r="K28" s="11" t="n">
        <v>28</v>
      </c>
    </row>
    <row r="29">
      <c r="A29" s="25" t="inlineStr">
        <is>
          <t>New York City</t>
        </is>
      </c>
      <c r="B29" s="11" t="n">
        <v>23</v>
      </c>
      <c r="C29" s="11" t="n">
        <v>6</v>
      </c>
      <c r="D29" s="11" t="n">
        <v>17</v>
      </c>
      <c r="E29" s="11" t="n">
        <v>1</v>
      </c>
      <c r="F29" s="11" t="n">
        <v>16</v>
      </c>
      <c r="G29" s="27" t="n">
        <v>26</v>
      </c>
      <c r="H29" s="11" t="n">
        <v>3</v>
      </c>
      <c r="I29" s="11" t="n">
        <v>23</v>
      </c>
      <c r="J29" s="11" t="n">
        <v>1</v>
      </c>
      <c r="K29" s="11" t="n">
        <v>22</v>
      </c>
    </row>
    <row r="30">
      <c r="A30" s="25" t="inlineStr">
        <is>
          <t>Philadelphia</t>
        </is>
      </c>
      <c r="B30" s="11" t="n">
        <v>22</v>
      </c>
      <c r="C30" s="11" t="n">
        <v>6</v>
      </c>
      <c r="D30" s="11" t="n">
        <v>16</v>
      </c>
      <c r="E30" s="11" t="n">
        <v>2</v>
      </c>
      <c r="F30" s="11" t="n">
        <v>14</v>
      </c>
      <c r="G30" s="27" t="n">
        <v>26</v>
      </c>
      <c r="H30" s="11" t="n">
        <v>5</v>
      </c>
      <c r="I30" s="11" t="n">
        <v>21</v>
      </c>
      <c r="J30" s="11" t="n">
        <v>1</v>
      </c>
      <c r="K30" s="11" t="n">
        <v>20</v>
      </c>
    </row>
    <row r="31">
      <c r="A31" s="25" t="inlineStr">
        <is>
          <t>San Diego</t>
        </is>
      </c>
      <c r="B31" s="11" t="n">
        <v>25</v>
      </c>
      <c r="C31" s="11" t="n">
        <v>3</v>
      </c>
      <c r="D31" s="11" t="n">
        <v>22</v>
      </c>
      <c r="E31" s="11" t="n">
        <v>16</v>
      </c>
      <c r="F31" s="11" t="n">
        <v>6</v>
      </c>
      <c r="G31" s="27" t="n">
        <v>24</v>
      </c>
      <c r="H31" s="11" t="n">
        <v>1</v>
      </c>
      <c r="I31" s="11" t="n">
        <v>23</v>
      </c>
      <c r="J31" s="11" t="n">
        <v>14</v>
      </c>
      <c r="K31" s="11" t="n">
        <v>9</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1.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A-32. Percentage of eighth-grade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17</v>
      </c>
      <c r="C4" s="11" t="n">
        <v>2</v>
      </c>
      <c r="D4" s="11" t="n">
        <v>15</v>
      </c>
      <c r="E4" s="11" t="n">
        <v>4</v>
      </c>
      <c r="F4" s="11" t="n">
        <v>11</v>
      </c>
      <c r="G4" s="27" t="n">
        <v>19</v>
      </c>
      <c r="H4" s="11" t="n">
        <v>2</v>
      </c>
      <c r="I4" s="11" t="n">
        <v>17</v>
      </c>
      <c r="J4" s="11" t="n">
        <v>5</v>
      </c>
      <c r="K4" s="11" t="n">
        <v>12</v>
      </c>
    </row>
    <row r="5">
      <c r="A5" s="10" t="inlineStr">
        <is>
          <t>Large City¹ (public)</t>
        </is>
      </c>
      <c r="B5" s="11" t="n">
        <v>22</v>
      </c>
      <c r="C5" s="11" t="n">
        <v>2</v>
      </c>
      <c r="D5" s="11" t="n">
        <v>19</v>
      </c>
      <c r="E5" s="11" t="n">
        <v>5</v>
      </c>
      <c r="F5" s="11" t="n">
        <v>14</v>
      </c>
      <c r="G5" s="27" t="n">
        <v>24</v>
      </c>
      <c r="H5" s="11" t="n">
        <v>2</v>
      </c>
      <c r="I5" s="11" t="n">
        <v>22</v>
      </c>
      <c r="J5" s="11" t="n">
        <v>8</v>
      </c>
      <c r="K5" s="11" t="n">
        <v>14</v>
      </c>
    </row>
    <row r="6">
      <c r="A6" s="25" t="inlineStr">
        <is>
          <t>Albuquerque</t>
        </is>
      </c>
      <c r="B6" s="11" t="n">
        <v>27</v>
      </c>
      <c r="C6" s="11" t="n">
        <v>2</v>
      </c>
      <c r="D6" s="11" t="n">
        <v>25</v>
      </c>
      <c r="E6" s="11" t="n">
        <v>13</v>
      </c>
      <c r="F6" s="11" t="n">
        <v>12</v>
      </c>
      <c r="G6" s="27" t="n">
        <v>27</v>
      </c>
      <c r="H6" s="11" t="n">
        <v>2</v>
      </c>
      <c r="I6" s="11" t="n">
        <v>25</v>
      </c>
      <c r="J6" s="11" t="n">
        <v>12</v>
      </c>
      <c r="K6" s="11" t="n">
        <v>13</v>
      </c>
    </row>
    <row r="7">
      <c r="A7" s="25" t="inlineStr">
        <is>
          <t>Atlanta</t>
        </is>
      </c>
      <c r="B7" s="11" t="n">
        <v>14</v>
      </c>
      <c r="C7" s="11" t="n">
        <v>1</v>
      </c>
      <c r="D7" s="11" t="n">
        <v>12</v>
      </c>
      <c r="E7" s="11" t="n">
        <v>2</v>
      </c>
      <c r="F7" s="11" t="n">
        <v>11</v>
      </c>
      <c r="G7" s="27" t="n">
        <v>14</v>
      </c>
      <c r="H7" s="11" t="n">
        <v>2</v>
      </c>
      <c r="I7" s="11" t="n">
        <v>12</v>
      </c>
      <c r="J7" s="11" t="n">
        <v>1</v>
      </c>
      <c r="K7" s="11" t="n">
        <v>10</v>
      </c>
    </row>
    <row r="8">
      <c r="A8" s="25" t="inlineStr">
        <is>
          <t>Austin</t>
        </is>
      </c>
      <c r="B8" s="11" t="n">
        <v>27</v>
      </c>
      <c r="C8" s="11" t="n">
        <v>3</v>
      </c>
      <c r="D8" s="11" t="n">
        <v>23</v>
      </c>
      <c r="E8" s="11" t="n">
        <v>5</v>
      </c>
      <c r="F8" s="11" t="n">
        <v>18</v>
      </c>
      <c r="G8" s="27" t="n">
        <v>29</v>
      </c>
      <c r="H8" s="11" t="n">
        <v>3</v>
      </c>
      <c r="I8" s="11" t="n">
        <v>25</v>
      </c>
      <c r="J8" s="11" t="n">
        <v>10</v>
      </c>
      <c r="K8" s="11" t="n">
        <v>16</v>
      </c>
    </row>
    <row r="9">
      <c r="A9" s="25" t="inlineStr">
        <is>
          <t>Baltimore City</t>
        </is>
      </c>
      <c r="B9" s="11" t="n">
        <v>22</v>
      </c>
      <c r="C9" s="11" t="n">
        <v>16</v>
      </c>
      <c r="D9" s="11" t="n">
        <v>6</v>
      </c>
      <c r="E9" s="11" t="inlineStr">
        <is>
          <t>#</t>
        </is>
      </c>
      <c r="F9" s="11" t="n">
        <v>5</v>
      </c>
      <c r="G9" s="27" t="n">
        <v>26</v>
      </c>
      <c r="H9" s="11" t="n">
        <v>9</v>
      </c>
      <c r="I9" s="11" t="n">
        <v>16</v>
      </c>
      <c r="J9" s="11" t="n">
        <v>1</v>
      </c>
      <c r="K9" s="11" t="n">
        <v>15</v>
      </c>
    </row>
    <row r="10">
      <c r="A10" s="25" t="inlineStr">
        <is>
          <t>Boston</t>
        </is>
      </c>
      <c r="B10" s="11" t="n">
        <v>37</v>
      </c>
      <c r="C10" s="11" t="n">
        <v>3</v>
      </c>
      <c r="D10" s="11" t="n">
        <v>34</v>
      </c>
      <c r="E10" s="11" t="n">
        <v>15</v>
      </c>
      <c r="F10" s="11" t="n">
        <v>19</v>
      </c>
      <c r="G10" s="27" t="n">
        <v>38</v>
      </c>
      <c r="H10" s="11" t="n">
        <v>5</v>
      </c>
      <c r="I10" s="11" t="n">
        <v>33</v>
      </c>
      <c r="J10" s="11" t="n">
        <v>16</v>
      </c>
      <c r="K10" s="11" t="n">
        <v>17</v>
      </c>
    </row>
    <row r="11">
      <c r="A11" s="25" t="inlineStr">
        <is>
          <t>Charlotte</t>
        </is>
      </c>
      <c r="B11" s="11" t="n">
        <v>17</v>
      </c>
      <c r="C11" s="11" t="n">
        <v>2</v>
      </c>
      <c r="D11" s="11" t="n">
        <v>16</v>
      </c>
      <c r="E11" s="11" t="n">
        <v>6</v>
      </c>
      <c r="F11" s="11" t="n">
        <v>10</v>
      </c>
      <c r="G11" s="27" t="n">
        <v>16</v>
      </c>
      <c r="H11" s="11" t="n">
        <v>2</v>
      </c>
      <c r="I11" s="11" t="n">
        <v>14</v>
      </c>
      <c r="J11" s="11" t="n">
        <v>4</v>
      </c>
      <c r="K11" s="11" t="n">
        <v>10</v>
      </c>
    </row>
    <row r="12">
      <c r="A12" s="25" t="inlineStr">
        <is>
          <t>Chicago</t>
        </is>
      </c>
      <c r="B12" s="11" t="n">
        <v>20</v>
      </c>
      <c r="C12" s="11" t="n">
        <v>2</v>
      </c>
      <c r="D12" s="11" t="n">
        <v>18</v>
      </c>
      <c r="E12" s="11" t="n">
        <v>2</v>
      </c>
      <c r="F12" s="11" t="n">
        <v>17</v>
      </c>
      <c r="G12" s="27" t="n">
        <v>21</v>
      </c>
      <c r="H12" s="11" t="n">
        <v>1</v>
      </c>
      <c r="I12" s="11" t="n">
        <v>20</v>
      </c>
      <c r="J12" s="11" t="n">
        <v>4</v>
      </c>
      <c r="K12" s="11" t="n">
        <v>16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32</v>
      </c>
      <c r="C14" s="11" t="n">
        <v>4</v>
      </c>
      <c r="D14" s="11" t="n">
        <v>28</v>
      </c>
      <c r="E14" s="11" t="inlineStr">
        <is>
          <t>#</t>
        </is>
      </c>
      <c r="F14" s="11" t="n">
        <v>28</v>
      </c>
      <c r="G14" s="27" t="n">
        <v>32</v>
      </c>
      <c r="H14" s="11" t="n">
        <v>5</v>
      </c>
      <c r="I14" s="11" t="n">
        <v>26</v>
      </c>
      <c r="J14" s="11" t="n">
        <v>2</v>
      </c>
      <c r="K14" s="11" t="n">
        <v>24</v>
      </c>
    </row>
    <row r="15">
      <c r="A15" s="25" t="inlineStr">
        <is>
          <t>Dallas</t>
        </is>
      </c>
      <c r="B15" s="11" t="n">
        <v>29</v>
      </c>
      <c r="C15" s="11" t="n">
        <v>4</v>
      </c>
      <c r="D15" s="11" t="n">
        <v>25</v>
      </c>
      <c r="E15" s="11" t="n">
        <v>10</v>
      </c>
      <c r="F15" s="11" t="n">
        <v>15</v>
      </c>
      <c r="G15" s="27" t="n">
        <v>41</v>
      </c>
      <c r="H15" s="11" t="n">
        <v>4</v>
      </c>
      <c r="I15" s="11" t="n">
        <v>36</v>
      </c>
      <c r="J15" s="11" t="n">
        <v>18</v>
      </c>
      <c r="K15" s="11" t="n">
        <v>18</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27</v>
      </c>
      <c r="C17" s="11" t="n">
        <v>6</v>
      </c>
      <c r="D17" s="11" t="n">
        <v>22</v>
      </c>
      <c r="E17" s="11" t="n">
        <v>9</v>
      </c>
      <c r="F17" s="11" t="n">
        <v>13</v>
      </c>
      <c r="G17" s="27" t="n">
        <v>32</v>
      </c>
      <c r="H17" s="11" t="n">
        <v>5</v>
      </c>
      <c r="I17" s="11" t="n">
        <v>27</v>
      </c>
      <c r="J17" s="11" t="n">
        <v>14</v>
      </c>
      <c r="K17" s="11" t="n">
        <v>12</v>
      </c>
    </row>
    <row r="18">
      <c r="A18" s="25" t="inlineStr">
        <is>
          <t>District of Columbia (DCPS)</t>
        </is>
      </c>
      <c r="B18" s="11" t="n">
        <v>26</v>
      </c>
      <c r="C18" s="11" t="n">
        <v>3</v>
      </c>
      <c r="D18" s="11" t="n">
        <v>23</v>
      </c>
      <c r="E18" s="11" t="n">
        <v>1</v>
      </c>
      <c r="F18" s="11" t="n">
        <v>22</v>
      </c>
      <c r="G18" s="27" t="n">
        <v>28</v>
      </c>
      <c r="H18" s="11" t="n">
        <v>5</v>
      </c>
      <c r="I18" s="11" t="n">
        <v>23</v>
      </c>
      <c r="J18" s="11" t="n">
        <v>1</v>
      </c>
      <c r="K18" s="11" t="n">
        <v>22</v>
      </c>
    </row>
    <row r="19">
      <c r="A19" s="25" t="inlineStr">
        <is>
          <t>Duval County (FL)</t>
        </is>
      </c>
      <c r="B19" s="11" t="inlineStr">
        <is>
          <t>—</t>
        </is>
      </c>
      <c r="C19" s="11" t="inlineStr">
        <is>
          <t>—</t>
        </is>
      </c>
      <c r="D19" s="11" t="inlineStr">
        <is>
          <t>—</t>
        </is>
      </c>
      <c r="E19" s="11" t="inlineStr">
        <is>
          <t>—</t>
        </is>
      </c>
      <c r="F19" s="11" t="inlineStr">
        <is>
          <t>—</t>
        </is>
      </c>
      <c r="G19" s="27" t="n">
        <v>16</v>
      </c>
      <c r="H19" s="11" t="n">
        <v>2</v>
      </c>
      <c r="I19" s="11" t="n">
        <v>13</v>
      </c>
      <c r="J19" s="11" t="n">
        <v>1</v>
      </c>
      <c r="K19" s="11" t="n">
        <v>12</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21</v>
      </c>
      <c r="C21" s="11" t="n">
        <v>3</v>
      </c>
      <c r="D21" s="11" t="n">
        <v>18</v>
      </c>
      <c r="E21" s="11" t="n">
        <v>12</v>
      </c>
      <c r="F21" s="11" t="n">
        <v>6</v>
      </c>
      <c r="G21" s="27" t="n">
        <v>26</v>
      </c>
      <c r="H21" s="11" t="n">
        <v>2</v>
      </c>
      <c r="I21" s="11" t="n">
        <v>23</v>
      </c>
      <c r="J21" s="11" t="n">
        <v>16</v>
      </c>
      <c r="K21" s="11" t="n">
        <v>8</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22</v>
      </c>
      <c r="C23" s="11" t="n">
        <v>2</v>
      </c>
      <c r="D23" s="11" t="n">
        <v>20</v>
      </c>
      <c r="E23" s="11" t="inlineStr">
        <is>
          <t>#</t>
        </is>
      </c>
      <c r="F23" s="11" t="n">
        <v>20</v>
      </c>
      <c r="G23" s="27" t="n">
        <v>25</v>
      </c>
      <c r="H23" s="11" t="n">
        <v>2</v>
      </c>
      <c r="I23" s="11" t="n">
        <v>23</v>
      </c>
      <c r="J23" s="11" t="inlineStr">
        <is>
          <t>#</t>
        </is>
      </c>
      <c r="K23" s="11" t="n">
        <v>23</v>
      </c>
    </row>
    <row r="24">
      <c r="A24" s="25" t="inlineStr">
        <is>
          <t>Houston</t>
        </is>
      </c>
      <c r="B24" s="11" t="n">
        <v>25</v>
      </c>
      <c r="C24" s="11" t="n">
        <v>4</v>
      </c>
      <c r="D24" s="11" t="n">
        <v>21</v>
      </c>
      <c r="E24" s="11" t="n">
        <v>8</v>
      </c>
      <c r="F24" s="11" t="n">
        <v>12</v>
      </c>
      <c r="G24" s="27" t="n">
        <v>27</v>
      </c>
      <c r="H24" s="11" t="n">
        <v>4</v>
      </c>
      <c r="I24" s="11" t="n">
        <v>22</v>
      </c>
      <c r="J24" s="11" t="n">
        <v>5</v>
      </c>
      <c r="K24" s="11" t="n">
        <v>17</v>
      </c>
    </row>
    <row r="25">
      <c r="A25" s="25" t="inlineStr">
        <is>
          <t>Jefferson County (KY)</t>
        </is>
      </c>
      <c r="B25" s="11" t="n">
        <v>16</v>
      </c>
      <c r="C25" s="11" t="n">
        <v>4</v>
      </c>
      <c r="D25" s="11" t="n">
        <v>12</v>
      </c>
      <c r="E25" s="11" t="n">
        <v>2</v>
      </c>
      <c r="F25" s="11" t="n">
        <v>9</v>
      </c>
      <c r="G25" s="27" t="n">
        <v>17</v>
      </c>
      <c r="H25" s="11" t="n">
        <v>2</v>
      </c>
      <c r="I25" s="11" t="n">
        <v>14</v>
      </c>
      <c r="J25" s="11" t="n">
        <v>2</v>
      </c>
      <c r="K25" s="11" t="n">
        <v>12</v>
      </c>
    </row>
    <row r="26">
      <c r="A26" s="25" t="inlineStr">
        <is>
          <t>Los Angeles</t>
        </is>
      </c>
      <c r="B26" s="11" t="n">
        <v>21</v>
      </c>
      <c r="C26" s="11" t="n">
        <v>3</v>
      </c>
      <c r="D26" s="11" t="n">
        <v>19</v>
      </c>
      <c r="E26" s="11" t="n">
        <v>9</v>
      </c>
      <c r="F26" s="11" t="n">
        <v>10</v>
      </c>
      <c r="G26" s="27" t="n">
        <v>22</v>
      </c>
      <c r="H26" s="11" t="n">
        <v>3</v>
      </c>
      <c r="I26" s="11" t="n">
        <v>20</v>
      </c>
      <c r="J26" s="11" t="n">
        <v>8</v>
      </c>
      <c r="K26" s="11" t="n">
        <v>12</v>
      </c>
    </row>
    <row r="27">
      <c r="A27" s="25" t="inlineStr">
        <is>
          <t>Miami-Dade</t>
        </is>
      </c>
      <c r="B27" s="11" t="n">
        <v>22</v>
      </c>
      <c r="C27" s="11" t="n">
        <v>3</v>
      </c>
      <c r="D27" s="11" t="n">
        <v>19</v>
      </c>
      <c r="E27" s="11" t="inlineStr">
        <is>
          <t>#</t>
        </is>
      </c>
      <c r="F27" s="11" t="n">
        <v>18</v>
      </c>
      <c r="G27" s="27" t="n">
        <v>22</v>
      </c>
      <c r="H27" s="11" t="n">
        <v>5</v>
      </c>
      <c r="I27" s="11" t="n">
        <v>17</v>
      </c>
      <c r="J27" s="11" t="inlineStr">
        <is>
          <t>#</t>
        </is>
      </c>
      <c r="K27" s="11" t="n">
        <v>17</v>
      </c>
    </row>
    <row r="28">
      <c r="A28" s="25" t="inlineStr">
        <is>
          <t>Milwaukee</t>
        </is>
      </c>
      <c r="B28" s="11" t="n">
        <v>31</v>
      </c>
      <c r="C28" s="11" t="n">
        <v>4</v>
      </c>
      <c r="D28" s="11" t="n">
        <v>27</v>
      </c>
      <c r="E28" s="11" t="n">
        <v>2</v>
      </c>
      <c r="F28" s="11" t="n">
        <v>25</v>
      </c>
      <c r="G28" s="27" t="inlineStr">
        <is>
          <t>—</t>
        </is>
      </c>
      <c r="H28" s="11" t="inlineStr">
        <is>
          <t>—</t>
        </is>
      </c>
      <c r="I28" s="11" t="inlineStr">
        <is>
          <t>—</t>
        </is>
      </c>
      <c r="J28" s="11" t="inlineStr">
        <is>
          <t>—</t>
        </is>
      </c>
      <c r="K28" s="11" t="inlineStr">
        <is>
          <t>—</t>
        </is>
      </c>
    </row>
    <row r="29">
      <c r="A29" s="25" t="inlineStr">
        <is>
          <t>New York City</t>
        </is>
      </c>
      <c r="B29" s="11" t="n">
        <v>28</v>
      </c>
      <c r="C29" s="11" t="n">
        <v>1</v>
      </c>
      <c r="D29" s="11" t="n">
        <v>27</v>
      </c>
      <c r="E29" s="11" t="n">
        <v>1</v>
      </c>
      <c r="F29" s="11" t="n">
        <v>26</v>
      </c>
      <c r="G29" s="27" t="n">
        <v>26</v>
      </c>
      <c r="H29" s="11" t="n">
        <v>2</v>
      </c>
      <c r="I29" s="11" t="n">
        <v>24</v>
      </c>
      <c r="J29" s="11" t="n">
        <v>1</v>
      </c>
      <c r="K29" s="11" t="n">
        <v>24</v>
      </c>
    </row>
    <row r="30">
      <c r="A30" s="25" t="inlineStr">
        <is>
          <t>Philadelphia</t>
        </is>
      </c>
      <c r="B30" s="11" t="n">
        <v>26</v>
      </c>
      <c r="C30" s="11" t="n">
        <v>4</v>
      </c>
      <c r="D30" s="11" t="n">
        <v>22</v>
      </c>
      <c r="E30" s="11" t="n">
        <v>1</v>
      </c>
      <c r="F30" s="11" t="n">
        <v>21</v>
      </c>
      <c r="G30" s="27" t="n">
        <v>24</v>
      </c>
      <c r="H30" s="11" t="n">
        <v>5</v>
      </c>
      <c r="I30" s="11" t="n">
        <v>19</v>
      </c>
      <c r="J30" s="11" t="n">
        <v>3</v>
      </c>
      <c r="K30" s="11" t="n">
        <v>17</v>
      </c>
    </row>
    <row r="31">
      <c r="A31" s="25" t="inlineStr">
        <is>
          <t>San Diego</t>
        </is>
      </c>
      <c r="B31" s="11" t="n">
        <v>24</v>
      </c>
      <c r="C31" s="11" t="n">
        <v>3</v>
      </c>
      <c r="D31" s="11" t="n">
        <v>21</v>
      </c>
      <c r="E31" s="11" t="n">
        <v>11</v>
      </c>
      <c r="F31" s="11" t="n">
        <v>11</v>
      </c>
      <c r="G31" s="27" t="n">
        <v>24</v>
      </c>
      <c r="H31" s="11" t="n">
        <v>3</v>
      </c>
      <c r="I31" s="11" t="n">
        <v>21</v>
      </c>
      <c r="J31" s="11" t="n">
        <v>12</v>
      </c>
      <c r="K31" s="11" t="n">
        <v>9</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2.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A-32. Percentage of eighth-grade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20</v>
      </c>
      <c r="C4" s="11" t="n">
        <v>2</v>
      </c>
      <c r="D4" s="11" t="n">
        <v>17</v>
      </c>
      <c r="E4" s="11" t="n">
        <v>6</v>
      </c>
      <c r="F4" s="11" t="n">
        <v>11</v>
      </c>
      <c r="G4" s="27" t="n">
        <v>21</v>
      </c>
      <c r="H4" s="11" t="n">
        <v>2</v>
      </c>
      <c r="I4" s="11" t="n">
        <v>19</v>
      </c>
      <c r="J4" s="11" t="n">
        <v>6</v>
      </c>
      <c r="K4" s="11" t="n">
        <v>13</v>
      </c>
    </row>
    <row r="5">
      <c r="A5" s="10" t="inlineStr">
        <is>
          <t>Large City¹ (public)</t>
        </is>
      </c>
      <c r="B5" s="11" t="n">
        <v>25</v>
      </c>
      <c r="C5" s="11" t="n">
        <v>3</v>
      </c>
      <c r="D5" s="11" t="n">
        <v>22</v>
      </c>
      <c r="E5" s="11" t="n">
        <v>9</v>
      </c>
      <c r="F5" s="11" t="n">
        <v>13</v>
      </c>
      <c r="G5" s="27" t="n">
        <v>26</v>
      </c>
      <c r="H5" s="11" t="n">
        <v>2</v>
      </c>
      <c r="I5" s="11" t="n">
        <v>24</v>
      </c>
      <c r="J5" s="11" t="n">
        <v>9</v>
      </c>
      <c r="K5" s="11" t="n">
        <v>15</v>
      </c>
    </row>
    <row r="6">
      <c r="A6" s="25" t="inlineStr">
        <is>
          <t>Albuquerque</t>
        </is>
      </c>
      <c r="B6" s="11" t="n">
        <v>26</v>
      </c>
      <c r="C6" s="11" t="n">
        <v>2</v>
      </c>
      <c r="D6" s="11" t="n">
        <v>24</v>
      </c>
      <c r="E6" s="11" t="n">
        <v>11</v>
      </c>
      <c r="F6" s="11" t="n">
        <v>13</v>
      </c>
      <c r="G6" s="27" t="n">
        <v>30</v>
      </c>
      <c r="H6" s="11" t="n">
        <v>2</v>
      </c>
      <c r="I6" s="11" t="n">
        <v>29</v>
      </c>
      <c r="J6" s="11" t="n">
        <v>14</v>
      </c>
      <c r="K6" s="11" t="n">
        <v>15</v>
      </c>
    </row>
    <row r="7">
      <c r="A7" s="25" t="inlineStr">
        <is>
          <t>Atlanta</t>
        </is>
      </c>
      <c r="B7" s="11" t="n">
        <v>15</v>
      </c>
      <c r="C7" s="11" t="n">
        <v>1</v>
      </c>
      <c r="D7" s="11" t="n">
        <v>14</v>
      </c>
      <c r="E7" s="11" t="n">
        <v>2</v>
      </c>
      <c r="F7" s="11" t="n">
        <v>12</v>
      </c>
      <c r="G7" s="27" t="n">
        <v>18</v>
      </c>
      <c r="H7" s="11" t="n">
        <v>3</v>
      </c>
      <c r="I7" s="11" t="n">
        <v>15</v>
      </c>
      <c r="J7" s="11" t="n">
        <v>1</v>
      </c>
      <c r="K7" s="11" t="n">
        <v>14</v>
      </c>
    </row>
    <row r="8">
      <c r="A8" s="25" t="inlineStr">
        <is>
          <t>Austin</t>
        </is>
      </c>
      <c r="B8" s="11" t="n">
        <v>33</v>
      </c>
      <c r="C8" s="11" t="n">
        <v>2</v>
      </c>
      <c r="D8" s="11" t="n">
        <v>31</v>
      </c>
      <c r="E8" s="11" t="n">
        <v>8</v>
      </c>
      <c r="F8" s="11" t="n">
        <v>23</v>
      </c>
      <c r="G8" s="27" t="n">
        <v>35</v>
      </c>
      <c r="H8" s="11" t="n">
        <v>3</v>
      </c>
      <c r="I8" s="11" t="n">
        <v>33</v>
      </c>
      <c r="J8" s="11" t="n">
        <v>9</v>
      </c>
      <c r="K8" s="11" t="n">
        <v>24</v>
      </c>
    </row>
    <row r="9">
      <c r="A9" s="25" t="inlineStr">
        <is>
          <t>Baltimore City</t>
        </is>
      </c>
      <c r="B9" s="11" t="n">
        <v>22</v>
      </c>
      <c r="C9" s="11" t="n">
        <v>4</v>
      </c>
      <c r="D9" s="11" t="n">
        <v>18</v>
      </c>
      <c r="E9" s="11" t="n">
        <v>2</v>
      </c>
      <c r="F9" s="11" t="n">
        <v>16</v>
      </c>
      <c r="G9" s="27" t="n">
        <v>25</v>
      </c>
      <c r="H9" s="11" t="n">
        <v>4</v>
      </c>
      <c r="I9" s="11" t="n">
        <v>21</v>
      </c>
      <c r="J9" s="11" t="n">
        <v>1</v>
      </c>
      <c r="K9" s="11" t="n">
        <v>20</v>
      </c>
    </row>
    <row r="10">
      <c r="A10" s="25" t="inlineStr">
        <is>
          <t>Boston</t>
        </is>
      </c>
      <c r="B10" s="11" t="n">
        <v>39</v>
      </c>
      <c r="C10" s="11" t="n">
        <v>6</v>
      </c>
      <c r="D10" s="11" t="n">
        <v>34</v>
      </c>
      <c r="E10" s="11" t="n">
        <v>17</v>
      </c>
      <c r="F10" s="11" t="n">
        <v>16</v>
      </c>
      <c r="G10" s="27" t="n">
        <v>39</v>
      </c>
      <c r="H10" s="11" t="n">
        <v>6</v>
      </c>
      <c r="I10" s="11" t="n">
        <v>34</v>
      </c>
      <c r="J10" s="11" t="n">
        <v>16</v>
      </c>
      <c r="K10" s="11" t="n">
        <v>18</v>
      </c>
    </row>
    <row r="11">
      <c r="A11" s="25" t="inlineStr">
        <is>
          <t>Charlotte</t>
        </is>
      </c>
      <c r="B11" s="11" t="n">
        <v>18</v>
      </c>
      <c r="C11" s="11" t="n">
        <v>2</v>
      </c>
      <c r="D11" s="11" t="n">
        <v>15</v>
      </c>
      <c r="E11" s="11" t="n">
        <v>10</v>
      </c>
      <c r="F11" s="11" t="n">
        <v>5</v>
      </c>
      <c r="G11" s="27" t="n">
        <v>17</v>
      </c>
      <c r="H11" s="11" t="n">
        <v>3</v>
      </c>
      <c r="I11" s="11" t="n">
        <v>14</v>
      </c>
      <c r="J11" s="11" t="n">
        <v>7</v>
      </c>
      <c r="K11" s="11" t="n">
        <v>7</v>
      </c>
    </row>
    <row r="12">
      <c r="A12" s="25" t="inlineStr">
        <is>
          <t>Chicago</t>
        </is>
      </c>
      <c r="B12" s="11" t="n">
        <v>21</v>
      </c>
      <c r="C12" s="11" t="n">
        <v>2</v>
      </c>
      <c r="D12" s="11" t="n">
        <v>19</v>
      </c>
      <c r="E12" s="11" t="n">
        <v>4</v>
      </c>
      <c r="F12" s="11" t="n">
        <v>15</v>
      </c>
      <c r="G12" s="27" t="n">
        <v>24</v>
      </c>
      <c r="H12" s="11" t="n">
        <v>1</v>
      </c>
      <c r="I12" s="11" t="n">
        <v>23</v>
      </c>
      <c r="J12" s="11" t="n">
        <v>5</v>
      </c>
      <c r="K12" s="11" t="n">
        <v>18</v>
      </c>
    </row>
    <row r="13">
      <c r="A13" s="25" t="inlineStr">
        <is>
          <t>Clark County (NV)</t>
        </is>
      </c>
      <c r="B13" s="11" t="n">
        <v>24</v>
      </c>
      <c r="C13" s="11" t="n">
        <v>1</v>
      </c>
      <c r="D13" s="11" t="n">
        <v>23</v>
      </c>
      <c r="E13" s="11" t="n">
        <v>18</v>
      </c>
      <c r="F13" s="11" t="n">
        <v>5</v>
      </c>
      <c r="G13" s="27" t="n">
        <v>23</v>
      </c>
      <c r="H13" s="11" t="n">
        <v>1</v>
      </c>
      <c r="I13" s="11" t="n">
        <v>22</v>
      </c>
      <c r="J13" s="11" t="n">
        <v>16</v>
      </c>
      <c r="K13" s="11" t="n">
        <v>6</v>
      </c>
    </row>
    <row r="14">
      <c r="A14" s="25" t="inlineStr">
        <is>
          <t>Cleveland</t>
        </is>
      </c>
      <c r="B14" s="11" t="n">
        <v>33</v>
      </c>
      <c r="C14" s="11" t="n">
        <v>6</v>
      </c>
      <c r="D14" s="11" t="n">
        <v>27</v>
      </c>
      <c r="E14" s="11" t="n">
        <v>5</v>
      </c>
      <c r="F14" s="11" t="n">
        <v>22</v>
      </c>
      <c r="G14" s="27" t="n">
        <v>32</v>
      </c>
      <c r="H14" s="11" t="n">
        <v>5</v>
      </c>
      <c r="I14" s="11" t="n">
        <v>27</v>
      </c>
      <c r="J14" s="11" t="n">
        <v>5</v>
      </c>
      <c r="K14" s="11" t="n">
        <v>22</v>
      </c>
    </row>
    <row r="15">
      <c r="A15" s="25" t="inlineStr">
        <is>
          <t>Dallas</t>
        </is>
      </c>
      <c r="B15" s="11" t="n">
        <v>53</v>
      </c>
      <c r="C15" s="11" t="n">
        <v>3</v>
      </c>
      <c r="D15" s="11" t="n">
        <v>50</v>
      </c>
      <c r="E15" s="11" t="n">
        <v>25</v>
      </c>
      <c r="F15" s="11" t="n">
        <v>25</v>
      </c>
      <c r="G15" s="27" t="n">
        <v>54</v>
      </c>
      <c r="H15" s="11" t="n">
        <v>4</v>
      </c>
      <c r="I15" s="11" t="n">
        <v>50</v>
      </c>
      <c r="J15" s="11" t="n">
        <v>34</v>
      </c>
      <c r="K15" s="11" t="n">
        <v>16</v>
      </c>
    </row>
    <row r="16">
      <c r="A16" s="25" t="inlineStr">
        <is>
          <t>Denver</t>
        </is>
      </c>
      <c r="B16" s="11" t="n">
        <v>39</v>
      </c>
      <c r="C16" s="11" t="n">
        <v>2</v>
      </c>
      <c r="D16" s="11" t="n">
        <v>36</v>
      </c>
      <c r="E16" s="11" t="n">
        <v>28</v>
      </c>
      <c r="F16" s="11" t="n">
        <v>8</v>
      </c>
      <c r="G16" s="27" t="n">
        <v>33</v>
      </c>
      <c r="H16" s="11" t="n">
        <v>2</v>
      </c>
      <c r="I16" s="11" t="n">
        <v>31</v>
      </c>
      <c r="J16" s="11" t="n">
        <v>20</v>
      </c>
      <c r="K16" s="11" t="n">
        <v>11</v>
      </c>
    </row>
    <row r="17">
      <c r="A17" s="25" t="inlineStr">
        <is>
          <t>Detroit</t>
        </is>
      </c>
      <c r="B17" s="11" t="n">
        <v>35</v>
      </c>
      <c r="C17" s="11" t="n">
        <v>8</v>
      </c>
      <c r="D17" s="11" t="n">
        <v>27</v>
      </c>
      <c r="E17" s="11" t="n">
        <v>17</v>
      </c>
      <c r="F17" s="11" t="n">
        <v>10</v>
      </c>
      <c r="G17" s="27" t="n">
        <v>31</v>
      </c>
      <c r="H17" s="11" t="n">
        <v>6</v>
      </c>
      <c r="I17" s="11" t="n">
        <v>26</v>
      </c>
      <c r="J17" s="11" t="n">
        <v>12</v>
      </c>
      <c r="K17" s="11" t="n">
        <v>14</v>
      </c>
    </row>
    <row r="18">
      <c r="A18" s="25" t="inlineStr">
        <is>
          <t>District of Columbia (DCPS)</t>
        </is>
      </c>
      <c r="B18" s="11" t="n">
        <v>26</v>
      </c>
      <c r="C18" s="11" t="n">
        <v>5</v>
      </c>
      <c r="D18" s="11" t="n">
        <v>21</v>
      </c>
      <c r="E18" s="11" t="n">
        <v>4</v>
      </c>
      <c r="F18" s="11" t="n">
        <v>17</v>
      </c>
      <c r="G18" s="27" t="n">
        <v>27</v>
      </c>
      <c r="H18" s="11" t="n">
        <v>3</v>
      </c>
      <c r="I18" s="11" t="n">
        <v>24</v>
      </c>
      <c r="J18" s="11" t="n">
        <v>1</v>
      </c>
      <c r="K18" s="11" t="n">
        <v>23</v>
      </c>
    </row>
    <row r="19">
      <c r="A19" s="25" t="inlineStr">
        <is>
          <t>Duval County (FL)</t>
        </is>
      </c>
      <c r="B19" s="11" t="n">
        <v>18</v>
      </c>
      <c r="C19" s="11" t="n">
        <v>3</v>
      </c>
      <c r="D19" s="11" t="n">
        <v>15</v>
      </c>
      <c r="E19" s="11" t="n">
        <v>3</v>
      </c>
      <c r="F19" s="11" t="n">
        <v>12</v>
      </c>
      <c r="G19" s="27" t="n">
        <v>21</v>
      </c>
      <c r="H19" s="11" t="n">
        <v>2</v>
      </c>
      <c r="I19" s="11" t="n">
        <v>19</v>
      </c>
      <c r="J19" s="11" t="n">
        <v>2</v>
      </c>
      <c r="K19" s="11" t="n">
        <v>16</v>
      </c>
    </row>
    <row r="20">
      <c r="A20" s="25" t="inlineStr">
        <is>
          <t>Fort Worth</t>
        </is>
      </c>
      <c r="B20" s="11" t="n">
        <v>30</v>
      </c>
      <c r="C20" s="11" t="n">
        <v>2</v>
      </c>
      <c r="D20" s="11" t="n">
        <v>27</v>
      </c>
      <c r="E20" s="11" t="n">
        <v>17</v>
      </c>
      <c r="F20" s="11" t="n">
        <v>10</v>
      </c>
      <c r="G20" s="27" t="n">
        <v>34</v>
      </c>
      <c r="H20" s="11" t="n">
        <v>1</v>
      </c>
      <c r="I20" s="11" t="n">
        <v>33</v>
      </c>
      <c r="J20" s="11" t="n">
        <v>25</v>
      </c>
      <c r="K20" s="11" t="n">
        <v>9</v>
      </c>
    </row>
    <row r="21">
      <c r="A21" s="25" t="inlineStr">
        <is>
          <t>Fresno</t>
        </is>
      </c>
      <c r="B21" s="11" t="n">
        <v>21</v>
      </c>
      <c r="C21" s="11" t="n">
        <v>2</v>
      </c>
      <c r="D21" s="11" t="n">
        <v>19</v>
      </c>
      <c r="E21" s="11" t="n">
        <v>13</v>
      </c>
      <c r="F21" s="11" t="n">
        <v>6</v>
      </c>
      <c r="G21" s="27" t="n">
        <v>23</v>
      </c>
      <c r="H21" s="11" t="n">
        <v>2</v>
      </c>
      <c r="I21" s="11" t="n">
        <v>21</v>
      </c>
      <c r="J21" s="11" t="n">
        <v>15</v>
      </c>
      <c r="K21" s="11" t="n">
        <v>6</v>
      </c>
    </row>
    <row r="22">
      <c r="A22" s="25" t="inlineStr">
        <is>
          <t>Guilford County (NC)</t>
        </is>
      </c>
      <c r="B22" s="11" t="n">
        <v>20</v>
      </c>
      <c r="C22" s="11" t="n">
        <v>2</v>
      </c>
      <c r="D22" s="11" t="n">
        <v>18</v>
      </c>
      <c r="E22" s="11" t="n">
        <v>8</v>
      </c>
      <c r="F22" s="11" t="n">
        <v>10</v>
      </c>
      <c r="G22" s="27" t="n">
        <v>16</v>
      </c>
      <c r="H22" s="11" t="n">
        <v>1</v>
      </c>
      <c r="I22" s="11" t="n">
        <v>15</v>
      </c>
      <c r="J22" s="11" t="n">
        <v>4</v>
      </c>
      <c r="K22" s="11" t="n">
        <v>11</v>
      </c>
    </row>
    <row r="23">
      <c r="A23" s="25" t="inlineStr">
        <is>
          <t>Hillsborough County (FL)</t>
        </is>
      </c>
      <c r="B23" s="11" t="n">
        <v>25</v>
      </c>
      <c r="C23" s="11" t="n">
        <v>2</v>
      </c>
      <c r="D23" s="11" t="n">
        <v>23</v>
      </c>
      <c r="E23" s="11" t="n">
        <v>2</v>
      </c>
      <c r="F23" s="11" t="n">
        <v>21</v>
      </c>
      <c r="G23" s="27" t="n">
        <v>27</v>
      </c>
      <c r="H23" s="11" t="n">
        <v>2</v>
      </c>
      <c r="I23" s="11" t="n">
        <v>25</v>
      </c>
      <c r="J23" s="11" t="n">
        <v>2</v>
      </c>
      <c r="K23" s="11" t="n">
        <v>24</v>
      </c>
    </row>
    <row r="24">
      <c r="A24" s="25" t="inlineStr">
        <is>
          <t>Houston</t>
        </is>
      </c>
      <c r="B24" s="11" t="n">
        <v>28</v>
      </c>
      <c r="C24" s="11" t="n">
        <v>3</v>
      </c>
      <c r="D24" s="11" t="n">
        <v>25</v>
      </c>
      <c r="E24" s="11" t="n">
        <v>11</v>
      </c>
      <c r="F24" s="11" t="n">
        <v>13</v>
      </c>
      <c r="G24" s="27" t="n">
        <v>30</v>
      </c>
      <c r="H24" s="11" t="n">
        <v>2</v>
      </c>
      <c r="I24" s="11" t="n">
        <v>28</v>
      </c>
      <c r="J24" s="11" t="n">
        <v>18</v>
      </c>
      <c r="K24" s="11" t="n">
        <v>10</v>
      </c>
    </row>
    <row r="25">
      <c r="A25" s="25" t="inlineStr">
        <is>
          <t>Jefferson County (KY)</t>
        </is>
      </c>
      <c r="B25" s="11" t="n">
        <v>14</v>
      </c>
      <c r="C25" s="11" t="n">
        <v>3</v>
      </c>
      <c r="D25" s="11" t="n">
        <v>11</v>
      </c>
      <c r="E25" s="11" t="n">
        <v>2</v>
      </c>
      <c r="F25" s="11" t="n">
        <v>9</v>
      </c>
      <c r="G25" s="27" t="n">
        <v>17</v>
      </c>
      <c r="H25" s="11" t="n">
        <v>2</v>
      </c>
      <c r="I25" s="11" t="n">
        <v>15</v>
      </c>
      <c r="J25" s="11" t="n">
        <v>4</v>
      </c>
      <c r="K25" s="11" t="n">
        <v>11</v>
      </c>
    </row>
    <row r="26">
      <c r="A26" s="25" t="inlineStr">
        <is>
          <t>Los Angeles</t>
        </is>
      </c>
      <c r="B26" s="11" t="n">
        <v>22</v>
      </c>
      <c r="C26" s="11" t="n">
        <v>3</v>
      </c>
      <c r="D26" s="11" t="n">
        <v>19</v>
      </c>
      <c r="E26" s="11" t="n">
        <v>12</v>
      </c>
      <c r="F26" s="11" t="n">
        <v>7</v>
      </c>
      <c r="G26" s="27" t="n">
        <v>22</v>
      </c>
      <c r="H26" s="11" t="n">
        <v>3</v>
      </c>
      <c r="I26" s="11" t="n">
        <v>20</v>
      </c>
      <c r="J26" s="11" t="n">
        <v>12</v>
      </c>
      <c r="K26" s="11" t="n">
        <v>8</v>
      </c>
    </row>
    <row r="27">
      <c r="A27" s="25" t="inlineStr">
        <is>
          <t>Miami-Dade</t>
        </is>
      </c>
      <c r="B27" s="11" t="n">
        <v>23</v>
      </c>
      <c r="C27" s="11" t="n">
        <v>5</v>
      </c>
      <c r="D27" s="11" t="n">
        <v>19</v>
      </c>
      <c r="E27" s="11" t="n">
        <v>2</v>
      </c>
      <c r="F27" s="11" t="n">
        <v>17</v>
      </c>
      <c r="G27" s="27" t="n">
        <v>25</v>
      </c>
      <c r="H27" s="11" t="n">
        <v>3</v>
      </c>
      <c r="I27" s="11" t="n">
        <v>22</v>
      </c>
      <c r="J27" s="11" t="n">
        <v>1</v>
      </c>
      <c r="K27" s="11" t="n">
        <v>21</v>
      </c>
    </row>
    <row r="28">
      <c r="A28" s="25" t="inlineStr">
        <is>
          <t>Milwaukee</t>
        </is>
      </c>
      <c r="B28" s="11" t="n">
        <v>30</v>
      </c>
      <c r="C28" s="11" t="n">
        <v>4</v>
      </c>
      <c r="D28" s="11" t="n">
        <v>26</v>
      </c>
      <c r="E28" s="11" t="n">
        <v>4</v>
      </c>
      <c r="F28" s="11" t="n">
        <v>22</v>
      </c>
      <c r="G28" s="27" t="n">
        <v>31</v>
      </c>
      <c r="H28" s="11" t="n">
        <v>3</v>
      </c>
      <c r="I28" s="11" t="n">
        <v>28</v>
      </c>
      <c r="J28" s="11" t="n">
        <v>3</v>
      </c>
      <c r="K28" s="11" t="n">
        <v>24</v>
      </c>
    </row>
    <row r="29">
      <c r="A29" s="25" t="inlineStr">
        <is>
          <t>New York City</t>
        </is>
      </c>
      <c r="B29" s="11" t="n">
        <v>30</v>
      </c>
      <c r="C29" s="11" t="n">
        <v>2</v>
      </c>
      <c r="D29" s="11" t="n">
        <v>27</v>
      </c>
      <c r="E29" s="11" t="n">
        <v>4</v>
      </c>
      <c r="F29" s="11" t="n">
        <v>24</v>
      </c>
      <c r="G29" s="27" t="n">
        <v>30</v>
      </c>
      <c r="H29" s="11" t="n">
        <v>2</v>
      </c>
      <c r="I29" s="11" t="n">
        <v>28</v>
      </c>
      <c r="J29" s="11" t="n">
        <v>3</v>
      </c>
      <c r="K29" s="11" t="n">
        <v>25</v>
      </c>
    </row>
    <row r="30">
      <c r="A30" s="25" t="inlineStr">
        <is>
          <t>Philadelphia</t>
        </is>
      </c>
      <c r="B30" s="11" t="n">
        <v>27</v>
      </c>
      <c r="C30" s="11" t="n">
        <v>5</v>
      </c>
      <c r="D30" s="11" t="n">
        <v>21</v>
      </c>
      <c r="E30" s="11" t="n">
        <v>7</v>
      </c>
      <c r="F30" s="11" t="n">
        <v>14</v>
      </c>
      <c r="G30" s="27" t="n">
        <v>28</v>
      </c>
      <c r="H30" s="11" t="n">
        <v>6</v>
      </c>
      <c r="I30" s="11" t="n">
        <v>22</v>
      </c>
      <c r="J30" s="11" t="n">
        <v>7</v>
      </c>
      <c r="K30" s="11" t="n">
        <v>15</v>
      </c>
    </row>
    <row r="31">
      <c r="A31" s="25" t="inlineStr">
        <is>
          <t>San Diego</t>
        </is>
      </c>
      <c r="B31" s="11" t="n">
        <v>22</v>
      </c>
      <c r="C31" s="11" t="n">
        <v>2</v>
      </c>
      <c r="D31" s="11" t="n">
        <v>20</v>
      </c>
      <c r="E31" s="11" t="n">
        <v>15</v>
      </c>
      <c r="F31" s="11" t="n">
        <v>5</v>
      </c>
      <c r="G31" s="27" t="n">
        <v>22</v>
      </c>
      <c r="H31" s="11" t="n">
        <v>4</v>
      </c>
      <c r="I31" s="11" t="n">
        <v>18</v>
      </c>
      <c r="J31" s="11" t="n">
        <v>12</v>
      </c>
      <c r="K31" s="11" t="n">
        <v>5</v>
      </c>
    </row>
    <row r="32">
      <c r="A32" s="31" t="inlineStr">
        <is>
          <t>Shelby County (TN)</t>
        </is>
      </c>
      <c r="B32" s="15" t="n">
        <v>20</v>
      </c>
      <c r="C32" s="15" t="n">
        <v>2</v>
      </c>
      <c r="D32" s="15" t="n">
        <v>18</v>
      </c>
      <c r="E32" s="15" t="n">
        <v>3</v>
      </c>
      <c r="F32" s="15" t="n">
        <v>15</v>
      </c>
      <c r="G32" s="32" t="n">
        <v>17</v>
      </c>
      <c r="H32" s="15" t="n">
        <v>2</v>
      </c>
      <c r="I32" s="15" t="n">
        <v>15</v>
      </c>
      <c r="J32" s="15" t="n">
        <v>3</v>
      </c>
      <c r="K32" s="15" t="n">
        <v>12</v>
      </c>
    </row>
    <row r="33">
      <c r="A33" s="16" t="inlineStr">
        <is>
          <t>See notes at end of table.</t>
        </is>
      </c>
    </row>
  </sheetData>
  <mergeCells count="3">
    <mergeCell ref="A2:A3"/>
    <mergeCell ref="B2:F2"/>
    <mergeCell ref="G2:K2"/>
  </mergeCells>
  <pageMargins left="0.75" right="0.75" top="1" bottom="1" header="0.5" footer="0.5"/>
</worksheet>
</file>

<file path=xl/worksheets/sheet73.xml><?xml version="1.0" encoding="utf-8"?>
<worksheet xmlns="http://schemas.openxmlformats.org/spreadsheetml/2006/main">
  <sheetPr>
    <outlinePr summaryBelow="1" summaryRight="1"/>
    <pageSetUpPr/>
  </sheetPr>
  <dimension ref="A1:F37"/>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A-32. Percentage of eighth-grade public school students identified as students with disabilities (SD) and/or English learners (EL)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24</v>
      </c>
      <c r="C4" s="11" t="n">
        <v>2</v>
      </c>
      <c r="D4" s="11" t="n">
        <v>22</v>
      </c>
      <c r="E4" s="11" t="n">
        <v>8</v>
      </c>
      <c r="F4" s="11" t="n">
        <v>14</v>
      </c>
    </row>
    <row r="5">
      <c r="A5" s="10" t="inlineStr">
        <is>
          <t>Large City¹ (public)</t>
        </is>
      </c>
      <c r="B5" s="11" t="n">
        <v>28</v>
      </c>
      <c r="C5" s="11" t="n">
        <v>2</v>
      </c>
      <c r="D5" s="11" t="n">
        <v>26</v>
      </c>
      <c r="E5" s="11" t="n">
        <v>12</v>
      </c>
      <c r="F5" s="11" t="n">
        <v>14</v>
      </c>
    </row>
    <row r="6">
      <c r="A6" s="25" t="inlineStr">
        <is>
          <t>Albuquerque</t>
        </is>
      </c>
      <c r="B6" s="11" t="n">
        <v>40</v>
      </c>
      <c r="C6" s="11" t="n">
        <v>1</v>
      </c>
      <c r="D6" s="11" t="n">
        <v>39</v>
      </c>
      <c r="E6" s="11" t="n">
        <v>24</v>
      </c>
      <c r="F6" s="11" t="n">
        <v>14</v>
      </c>
    </row>
    <row r="7">
      <c r="A7" s="25" t="inlineStr">
        <is>
          <t>Atlanta</t>
        </is>
      </c>
      <c r="B7" s="11" t="n">
        <v>21</v>
      </c>
      <c r="C7" s="11" t="n">
        <v>3</v>
      </c>
      <c r="D7" s="11" t="n">
        <v>18</v>
      </c>
      <c r="E7" s="11" t="n">
        <v>1</v>
      </c>
      <c r="F7" s="11" t="n">
        <v>17</v>
      </c>
    </row>
    <row r="8">
      <c r="A8" s="25" t="inlineStr">
        <is>
          <t>Austin</t>
        </is>
      </c>
      <c r="B8" s="11" t="n">
        <v>41</v>
      </c>
      <c r="C8" s="11" t="n">
        <v>2</v>
      </c>
      <c r="D8" s="11" t="n">
        <v>39</v>
      </c>
      <c r="E8" s="11" t="n">
        <v>15</v>
      </c>
      <c r="F8" s="11" t="n">
        <v>24</v>
      </c>
    </row>
    <row r="9">
      <c r="A9" s="25" t="inlineStr">
        <is>
          <t>Baltimore City</t>
        </is>
      </c>
      <c r="B9" s="11" t="n">
        <v>26</v>
      </c>
      <c r="C9" s="11" t="n">
        <v>3</v>
      </c>
      <c r="D9" s="11" t="n">
        <v>23</v>
      </c>
      <c r="E9" s="11" t="n">
        <v>1</v>
      </c>
      <c r="F9" s="11" t="n">
        <v>22</v>
      </c>
    </row>
    <row r="10">
      <c r="A10" s="25" t="inlineStr">
        <is>
          <t>Boston</t>
        </is>
      </c>
      <c r="B10" s="11" t="n">
        <v>38</v>
      </c>
      <c r="C10" s="11" t="n">
        <v>6</v>
      </c>
      <c r="D10" s="11" t="n">
        <v>32</v>
      </c>
      <c r="E10" s="11" t="n">
        <v>15</v>
      </c>
      <c r="F10" s="11" t="n">
        <v>17</v>
      </c>
    </row>
    <row r="11">
      <c r="A11" s="25" t="inlineStr">
        <is>
          <t>Charlotte</t>
        </is>
      </c>
      <c r="B11" s="11" t="n">
        <v>24</v>
      </c>
      <c r="C11" s="11" t="n">
        <v>3</v>
      </c>
      <c r="D11" s="11" t="n">
        <v>22</v>
      </c>
      <c r="E11" s="11" t="n">
        <v>11</v>
      </c>
      <c r="F11" s="11" t="n">
        <v>11</v>
      </c>
    </row>
    <row r="12">
      <c r="A12" s="25" t="inlineStr">
        <is>
          <t>Chicago</t>
        </is>
      </c>
      <c r="B12" s="11" t="n">
        <v>32</v>
      </c>
      <c r="C12" s="11" t="n">
        <v>2</v>
      </c>
      <c r="D12" s="11" t="n">
        <v>30</v>
      </c>
      <c r="E12" s="11" t="n">
        <v>8</v>
      </c>
      <c r="F12" s="11" t="n">
        <v>22</v>
      </c>
    </row>
    <row r="13">
      <c r="A13" s="25" t="inlineStr">
        <is>
          <t>Clark County (NV)</t>
        </is>
      </c>
      <c r="B13" s="11" t="n">
        <v>21</v>
      </c>
      <c r="C13" s="11" t="n">
        <v>1</v>
      </c>
      <c r="D13" s="11" t="n">
        <v>20</v>
      </c>
      <c r="E13" s="11" t="n">
        <v>14</v>
      </c>
      <c r="F13" s="11" t="n">
        <v>6</v>
      </c>
    </row>
    <row r="14">
      <c r="A14" s="25" t="inlineStr">
        <is>
          <t>Cleveland</t>
        </is>
      </c>
      <c r="B14" s="11" t="n">
        <v>31</v>
      </c>
      <c r="C14" s="11" t="n">
        <v>4</v>
      </c>
      <c r="D14" s="11" t="n">
        <v>28</v>
      </c>
      <c r="E14" s="11" t="n">
        <v>4</v>
      </c>
      <c r="F14" s="11" t="n">
        <v>23</v>
      </c>
    </row>
    <row r="15">
      <c r="A15" s="25" t="inlineStr">
        <is>
          <t>Dallas</t>
        </is>
      </c>
      <c r="B15" s="11" t="n">
        <v>59</v>
      </c>
      <c r="C15" s="11" t="n">
        <v>3</v>
      </c>
      <c r="D15" s="11" t="n">
        <v>56</v>
      </c>
      <c r="E15" s="11" t="n">
        <v>33</v>
      </c>
      <c r="F15" s="11" t="n">
        <v>23</v>
      </c>
    </row>
    <row r="16">
      <c r="A16" s="25" t="inlineStr">
        <is>
          <t>Denver</t>
        </is>
      </c>
      <c r="B16" s="11" t="n">
        <v>37</v>
      </c>
      <c r="C16" s="11" t="n">
        <v>3</v>
      </c>
      <c r="D16" s="11" t="n">
        <v>35</v>
      </c>
      <c r="E16" s="11" t="n">
        <v>21</v>
      </c>
      <c r="F16" s="11" t="n">
        <v>13</v>
      </c>
    </row>
    <row r="17">
      <c r="A17" s="25" t="inlineStr">
        <is>
          <t>Detroit</t>
        </is>
      </c>
      <c r="B17" s="11" t="n">
        <v>32</v>
      </c>
      <c r="C17" s="11" t="n">
        <v>5</v>
      </c>
      <c r="D17" s="11" t="n">
        <v>27</v>
      </c>
      <c r="E17" s="11" t="n">
        <v>16</v>
      </c>
      <c r="F17" s="11" t="n">
        <v>11</v>
      </c>
    </row>
    <row r="18">
      <c r="A18" s="25" t="inlineStr">
        <is>
          <t>District of Columbia (DCPS)</t>
        </is>
      </c>
      <c r="B18" s="11" t="n">
        <v>32</v>
      </c>
      <c r="C18" s="11" t="n">
        <v>4</v>
      </c>
      <c r="D18" s="11" t="n">
        <v>28</v>
      </c>
      <c r="E18" s="11" t="n">
        <v>1</v>
      </c>
      <c r="F18" s="11" t="n">
        <v>27</v>
      </c>
    </row>
    <row r="19">
      <c r="A19" s="25" t="inlineStr">
        <is>
          <t>Duval County (FL)</t>
        </is>
      </c>
      <c r="B19" s="11" t="n">
        <v>25</v>
      </c>
      <c r="C19" s="11" t="n">
        <v>2</v>
      </c>
      <c r="D19" s="11" t="n">
        <v>23</v>
      </c>
      <c r="E19" s="11" t="n">
        <v>2</v>
      </c>
      <c r="F19" s="11" t="n">
        <v>21</v>
      </c>
    </row>
    <row r="20">
      <c r="A20" s="25" t="inlineStr">
        <is>
          <t>Fort Worth</t>
        </is>
      </c>
      <c r="B20" s="11" t="n">
        <v>51</v>
      </c>
      <c r="C20" s="11" t="n">
        <v>1</v>
      </c>
      <c r="D20" s="11" t="n">
        <v>50</v>
      </c>
      <c r="E20" s="11" t="n">
        <v>36</v>
      </c>
      <c r="F20" s="11" t="n">
        <v>14</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23</v>
      </c>
      <c r="C22" s="11" t="n">
        <v>1</v>
      </c>
      <c r="D22" s="11" t="n">
        <v>22</v>
      </c>
      <c r="E22" s="11" t="n">
        <v>7</v>
      </c>
      <c r="F22" s="11" t="n">
        <v>15</v>
      </c>
    </row>
    <row r="23">
      <c r="A23" s="25" t="inlineStr">
        <is>
          <t>Hillsborough County (FL)</t>
        </is>
      </c>
      <c r="B23" s="11" t="n">
        <v>25</v>
      </c>
      <c r="C23" s="11" t="n">
        <v>3</v>
      </c>
      <c r="D23" s="11" t="n">
        <v>22</v>
      </c>
      <c r="E23" s="11" t="n">
        <v>2</v>
      </c>
      <c r="F23" s="11" t="n">
        <v>20</v>
      </c>
    </row>
    <row r="24">
      <c r="A24" s="25" t="inlineStr">
        <is>
          <t>Houston</t>
        </is>
      </c>
      <c r="B24" s="11" t="n">
        <v>40</v>
      </c>
      <c r="C24" s="11" t="n">
        <v>4</v>
      </c>
      <c r="D24" s="11" t="n">
        <v>37</v>
      </c>
      <c r="E24" s="11" t="n">
        <v>22</v>
      </c>
      <c r="F24" s="11" t="n">
        <v>14</v>
      </c>
    </row>
    <row r="25">
      <c r="A25" s="25" t="inlineStr">
        <is>
          <t>Jefferson County (KY)</t>
        </is>
      </c>
      <c r="B25" s="11" t="n">
        <v>21</v>
      </c>
      <c r="C25" s="11" t="n">
        <v>2</v>
      </c>
      <c r="D25" s="11" t="n">
        <v>19</v>
      </c>
      <c r="E25" s="11" t="n">
        <v>3</v>
      </c>
      <c r="F25" s="11" t="n">
        <v>16</v>
      </c>
    </row>
    <row r="26">
      <c r="A26" s="25" t="inlineStr">
        <is>
          <t>Los Angeles</t>
        </is>
      </c>
      <c r="B26" s="11" t="n">
        <v>24</v>
      </c>
      <c r="C26" s="11" t="n">
        <v>2</v>
      </c>
      <c r="D26" s="11" t="n">
        <v>21</v>
      </c>
      <c r="E26" s="11" t="n">
        <v>12</v>
      </c>
      <c r="F26" s="11" t="n">
        <v>9</v>
      </c>
    </row>
    <row r="27">
      <c r="A27" s="25" t="inlineStr">
        <is>
          <t>Miami-Dade</t>
        </is>
      </c>
      <c r="B27" s="11" t="n">
        <v>24</v>
      </c>
      <c r="C27" s="11" t="n">
        <v>3</v>
      </c>
      <c r="D27" s="11" t="n">
        <v>21</v>
      </c>
      <c r="E27" s="11" t="n">
        <v>2</v>
      </c>
      <c r="F27" s="11" t="n">
        <v>19</v>
      </c>
    </row>
    <row r="28">
      <c r="A28" s="25" t="inlineStr">
        <is>
          <t>Milwaukee</t>
        </is>
      </c>
      <c r="B28" s="11" t="n">
        <v>33</v>
      </c>
      <c r="C28" s="11" t="n">
        <v>1</v>
      </c>
      <c r="D28" s="11" t="n">
        <v>31</v>
      </c>
      <c r="E28" s="11" t="n">
        <v>6</v>
      </c>
      <c r="F28" s="11" t="n">
        <v>25</v>
      </c>
    </row>
    <row r="29">
      <c r="A29" s="25" t="inlineStr">
        <is>
          <t>New York City</t>
        </is>
      </c>
      <c r="B29" s="11" t="n">
        <v>29</v>
      </c>
      <c r="C29" s="11" t="n">
        <v>1</v>
      </c>
      <c r="D29" s="11" t="n">
        <v>28</v>
      </c>
      <c r="E29" s="11" t="n">
        <v>2</v>
      </c>
      <c r="F29" s="11" t="n">
        <v>26</v>
      </c>
    </row>
    <row r="30">
      <c r="A30" s="25" t="inlineStr">
        <is>
          <t>Philadelphia</t>
        </is>
      </c>
      <c r="B30" s="11" t="n">
        <v>32</v>
      </c>
      <c r="C30" s="11" t="n">
        <v>5</v>
      </c>
      <c r="D30" s="11" t="n">
        <v>26</v>
      </c>
      <c r="E30" s="11" t="n">
        <v>7</v>
      </c>
      <c r="F30" s="11" t="n">
        <v>20</v>
      </c>
    </row>
    <row r="31">
      <c r="A31" s="25" t="inlineStr">
        <is>
          <t>San Diego</t>
        </is>
      </c>
      <c r="B31" s="11" t="n">
        <v>27</v>
      </c>
      <c r="C31" s="11" t="n">
        <v>2</v>
      </c>
      <c r="D31" s="11" t="n">
        <v>24</v>
      </c>
      <c r="E31" s="11" t="n">
        <v>15</v>
      </c>
      <c r="F31" s="11" t="n">
        <v>9</v>
      </c>
    </row>
    <row r="32">
      <c r="A32" s="31" t="inlineStr">
        <is>
          <t>Shelby County (TN)</t>
        </is>
      </c>
      <c r="B32" s="15" t="n">
        <v>14</v>
      </c>
      <c r="C32" s="15" t="n">
        <v>3</v>
      </c>
      <c r="D32" s="15" t="n">
        <v>12</v>
      </c>
      <c r="E32" s="15" t="n">
        <v>2</v>
      </c>
      <c r="F32" s="15" t="n">
        <v>10</v>
      </c>
    </row>
    <row r="33">
      <c r="A33" s="16" t="inlineStr">
        <is>
          <t>— Not available.</t>
        </is>
      </c>
    </row>
    <row r="34">
      <c r="A34" s="16" t="inlineStr">
        <is>
          <t># Rounds to zero.</t>
        </is>
      </c>
    </row>
    <row r="35">
      <c r="A35" s="16" t="inlineStr">
        <is>
          <t>¹ Large city includes students from all cities in the nation with populations of 250,000 or more including the participating districts.</t>
        </is>
      </c>
    </row>
    <row r="36">
      <c r="A36"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7">
      <c r="A37"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74.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A-33. Percentage of fourth-grade public school students identified as students with disabilities (SD)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5</v>
      </c>
      <c r="D4" s="11" t="n">
        <v>8</v>
      </c>
      <c r="E4" s="11" t="n">
        <v>4</v>
      </c>
      <c r="F4" s="11" t="n">
        <v>4</v>
      </c>
      <c r="G4" s="27" t="n">
        <v>14</v>
      </c>
      <c r="H4" s="11" t="n">
        <v>5</v>
      </c>
      <c r="I4" s="11" t="n">
        <v>9</v>
      </c>
      <c r="J4" s="11" t="n">
        <v>4</v>
      </c>
      <c r="K4" s="11" t="n">
        <v>5</v>
      </c>
    </row>
    <row r="5">
      <c r="A5" s="10" t="inlineStr">
        <is>
          <t>Large City¹ (public)</t>
        </is>
      </c>
      <c r="B5" s="11" t="n">
        <v>12</v>
      </c>
      <c r="C5" s="11" t="n">
        <v>5</v>
      </c>
      <c r="D5" s="11" t="n">
        <v>7</v>
      </c>
      <c r="E5" s="11" t="n">
        <v>4</v>
      </c>
      <c r="F5" s="11" t="n">
        <v>3</v>
      </c>
      <c r="G5" s="27" t="n">
        <v>13</v>
      </c>
      <c r="H5" s="11" t="n">
        <v>5</v>
      </c>
      <c r="I5" s="11" t="n">
        <v>8</v>
      </c>
      <c r="J5" s="11" t="n">
        <v>4</v>
      </c>
      <c r="K5" s="11" t="n">
        <v>5</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5</v>
      </c>
      <c r="C7" s="11" t="n">
        <v>1</v>
      </c>
      <c r="D7" s="11" t="n">
        <v>4</v>
      </c>
      <c r="E7" s="11" t="n">
        <v>3</v>
      </c>
      <c r="F7" s="11" t="n">
        <v>1</v>
      </c>
      <c r="G7" s="27" t="n">
        <v>8</v>
      </c>
      <c r="H7" s="11" t="n">
        <v>2</v>
      </c>
      <c r="I7" s="11" t="n">
        <v>6</v>
      </c>
      <c r="J7" s="11" t="n">
        <v>4</v>
      </c>
      <c r="K7" s="11" t="n">
        <v>3</v>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19</v>
      </c>
      <c r="H10" s="11" t="n">
        <v>4</v>
      </c>
      <c r="I10" s="11" t="n">
        <v>15</v>
      </c>
      <c r="J10" s="11" t="n">
        <v>5</v>
      </c>
      <c r="K10" s="11" t="n">
        <v>10</v>
      </c>
    </row>
    <row r="11">
      <c r="A11" s="25" t="inlineStr">
        <is>
          <t>Charlotte</t>
        </is>
      </c>
      <c r="B11" s="11" t="inlineStr">
        <is>
          <t>—</t>
        </is>
      </c>
      <c r="C11" s="11" t="inlineStr">
        <is>
          <t>—</t>
        </is>
      </c>
      <c r="D11" s="11" t="inlineStr">
        <is>
          <t>—</t>
        </is>
      </c>
      <c r="E11" s="11" t="inlineStr">
        <is>
          <t>—</t>
        </is>
      </c>
      <c r="F11" s="11" t="inlineStr">
        <is>
          <t>—</t>
        </is>
      </c>
      <c r="G11" s="27" t="n">
        <v>16</v>
      </c>
      <c r="H11" s="11" t="n">
        <v>4</v>
      </c>
      <c r="I11" s="11" t="n">
        <v>13</v>
      </c>
      <c r="J11" s="11" t="n">
        <v>4</v>
      </c>
      <c r="K11" s="11" t="n">
        <v>8</v>
      </c>
    </row>
    <row r="12">
      <c r="A12" s="25" t="inlineStr">
        <is>
          <t>Chicago</t>
        </is>
      </c>
      <c r="B12" s="11" t="n">
        <v>16</v>
      </c>
      <c r="C12" s="11" t="n">
        <v>4</v>
      </c>
      <c r="D12" s="11" t="n">
        <v>12</v>
      </c>
      <c r="E12" s="11" t="n">
        <v>8</v>
      </c>
      <c r="F12" s="11" t="n">
        <v>4</v>
      </c>
      <c r="G12" s="27" t="n">
        <v>15</v>
      </c>
      <c r="H12" s="11" t="n">
        <v>6</v>
      </c>
      <c r="I12" s="11" t="n">
        <v>9</v>
      </c>
      <c r="J12" s="11" t="n">
        <v>4</v>
      </c>
      <c r="K12" s="11" t="n">
        <v>5</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15</v>
      </c>
      <c r="H14" s="11" t="n">
        <v>11</v>
      </c>
      <c r="I14" s="11" t="n">
        <v>4</v>
      </c>
      <c r="J14" s="11" t="n">
        <v>2</v>
      </c>
      <c r="K14" s="11" t="n">
        <v>3</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14</v>
      </c>
      <c r="C18" s="11" t="n">
        <v>7</v>
      </c>
      <c r="D18" s="11" t="n">
        <v>7</v>
      </c>
      <c r="E18" s="11" t="n">
        <v>3</v>
      </c>
      <c r="F18" s="11" t="n">
        <v>4</v>
      </c>
      <c r="G18" s="27" t="n">
        <v>13</v>
      </c>
      <c r="H18" s="11" t="n">
        <v>5</v>
      </c>
      <c r="I18" s="11" t="n">
        <v>8</v>
      </c>
      <c r="J18" s="11" t="n">
        <v>2</v>
      </c>
      <c r="K18" s="11" t="n">
        <v>6</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12</v>
      </c>
      <c r="C24" s="11" t="n">
        <v>4</v>
      </c>
      <c r="D24" s="11" t="n">
        <v>8</v>
      </c>
      <c r="E24" s="11" t="n">
        <v>7</v>
      </c>
      <c r="F24" s="11" t="n">
        <v>1</v>
      </c>
      <c r="G24" s="27" t="n">
        <v>18</v>
      </c>
      <c r="H24" s="11" t="n">
        <v>9</v>
      </c>
      <c r="I24" s="11" t="n">
        <v>9</v>
      </c>
      <c r="J24" s="11" t="n">
        <v>8</v>
      </c>
      <c r="K24" s="11" t="n">
        <v>1</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11</v>
      </c>
      <c r="C26" s="11" t="n">
        <v>3</v>
      </c>
      <c r="D26" s="11" t="n">
        <v>8</v>
      </c>
      <c r="E26" s="11" t="n">
        <v>5</v>
      </c>
      <c r="F26" s="11" t="n">
        <v>2</v>
      </c>
      <c r="G26" s="27" t="n">
        <v>12</v>
      </c>
      <c r="H26" s="11" t="n">
        <v>3</v>
      </c>
      <c r="I26" s="11" t="n">
        <v>9</v>
      </c>
      <c r="J26" s="11" t="n">
        <v>5</v>
      </c>
      <c r="K26" s="11" t="n">
        <v>4</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14</v>
      </c>
      <c r="C29" s="11" t="n">
        <v>5</v>
      </c>
      <c r="D29" s="11" t="n">
        <v>9</v>
      </c>
      <c r="E29" s="11" t="n">
        <v>3</v>
      </c>
      <c r="F29" s="11" t="n">
        <v>6</v>
      </c>
      <c r="G29" s="27" t="n">
        <v>13</v>
      </c>
      <c r="H29" s="11" t="n">
        <v>2</v>
      </c>
      <c r="I29" s="11" t="n">
        <v>11</v>
      </c>
      <c r="J29" s="11" t="n">
        <v>1</v>
      </c>
      <c r="K29" s="11" t="n">
        <v>10</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13</v>
      </c>
      <c r="H31" s="11" t="n">
        <v>3</v>
      </c>
      <c r="I31" s="11" t="n">
        <v>10</v>
      </c>
      <c r="J31" s="11" t="n">
        <v>8</v>
      </c>
      <c r="K31" s="11" t="n">
        <v>2</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5.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A-33. Percentage of fourth-grade public school students identified as students with disabilities (SD)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5</v>
      </c>
      <c r="D4" s="11" t="n">
        <v>9</v>
      </c>
      <c r="E4" s="11" t="n">
        <v>4</v>
      </c>
      <c r="F4" s="11" t="n">
        <v>5</v>
      </c>
      <c r="G4" s="27" t="n">
        <v>14</v>
      </c>
      <c r="H4" s="11" t="n">
        <v>5</v>
      </c>
      <c r="I4" s="11" t="n">
        <v>9</v>
      </c>
      <c r="J4" s="11" t="n">
        <v>3</v>
      </c>
      <c r="K4" s="11" t="n">
        <v>6</v>
      </c>
    </row>
    <row r="5">
      <c r="A5" s="10" t="inlineStr">
        <is>
          <t>Large City¹ (public)</t>
        </is>
      </c>
      <c r="B5" s="11" t="n">
        <v>13</v>
      </c>
      <c r="C5" s="11" t="n">
        <v>5</v>
      </c>
      <c r="D5" s="11" t="n">
        <v>8</v>
      </c>
      <c r="E5" s="11" t="n">
        <v>3</v>
      </c>
      <c r="F5" s="11" t="n">
        <v>5</v>
      </c>
      <c r="G5" s="27" t="n">
        <v>13</v>
      </c>
      <c r="H5" s="11" t="n">
        <v>5</v>
      </c>
      <c r="I5" s="11" t="n">
        <v>8</v>
      </c>
      <c r="J5" s="11" t="n">
        <v>3</v>
      </c>
      <c r="K5" s="11" t="n">
        <v>5</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10</v>
      </c>
      <c r="C7" s="11" t="n">
        <v>3</v>
      </c>
      <c r="D7" s="11" t="n">
        <v>7</v>
      </c>
      <c r="E7" s="11" t="n">
        <v>2</v>
      </c>
      <c r="F7" s="11" t="n">
        <v>5</v>
      </c>
      <c r="G7" s="27" t="n">
        <v>10</v>
      </c>
      <c r="H7" s="11" t="n">
        <v>6</v>
      </c>
      <c r="I7" s="11" t="n">
        <v>5</v>
      </c>
      <c r="J7" s="11" t="n">
        <v>3</v>
      </c>
      <c r="K7" s="11" t="n">
        <v>1</v>
      </c>
    </row>
    <row r="8">
      <c r="A8" s="25" t="inlineStr">
        <is>
          <t>Austin</t>
        </is>
      </c>
      <c r="B8" s="11" t="n">
        <v>15</v>
      </c>
      <c r="C8" s="11" t="n">
        <v>9</v>
      </c>
      <c r="D8" s="11" t="n">
        <v>6</v>
      </c>
      <c r="E8" s="11" t="n">
        <v>3</v>
      </c>
      <c r="F8" s="11" t="n">
        <v>3</v>
      </c>
      <c r="G8" s="27" t="n">
        <v>14</v>
      </c>
      <c r="H8" s="11" t="n">
        <v>8</v>
      </c>
      <c r="I8" s="11" t="n">
        <v>6</v>
      </c>
      <c r="J8" s="11" t="n">
        <v>2</v>
      </c>
      <c r="K8" s="11" t="n">
        <v>4</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24</v>
      </c>
      <c r="C10" s="11" t="n">
        <v>9</v>
      </c>
      <c r="D10" s="11" t="n">
        <v>15</v>
      </c>
      <c r="E10" s="11" t="n">
        <v>3</v>
      </c>
      <c r="F10" s="11" t="n">
        <v>12</v>
      </c>
      <c r="G10" s="27" t="n">
        <v>21</v>
      </c>
      <c r="H10" s="11" t="n">
        <v>7</v>
      </c>
      <c r="I10" s="11" t="n">
        <v>15</v>
      </c>
      <c r="J10" s="11" t="n">
        <v>3</v>
      </c>
      <c r="K10" s="11" t="n">
        <v>12</v>
      </c>
    </row>
    <row r="11">
      <c r="A11" s="25" t="inlineStr">
        <is>
          <t>Charlotte</t>
        </is>
      </c>
      <c r="B11" s="11" t="n">
        <v>13</v>
      </c>
      <c r="C11" s="11" t="n">
        <v>3</v>
      </c>
      <c r="D11" s="11" t="n">
        <v>10</v>
      </c>
      <c r="E11" s="11" t="n">
        <v>2</v>
      </c>
      <c r="F11" s="11" t="n">
        <v>7</v>
      </c>
      <c r="G11" s="27" t="n">
        <v>12</v>
      </c>
      <c r="H11" s="11" t="n">
        <v>3</v>
      </c>
      <c r="I11" s="11" t="n">
        <v>10</v>
      </c>
      <c r="J11" s="11" t="n">
        <v>3</v>
      </c>
      <c r="K11" s="11" t="n">
        <v>7</v>
      </c>
    </row>
    <row r="12">
      <c r="A12" s="25" t="inlineStr">
        <is>
          <t>Chicago</t>
        </is>
      </c>
      <c r="B12" s="11" t="n">
        <v>14</v>
      </c>
      <c r="C12" s="11" t="n">
        <v>5</v>
      </c>
      <c r="D12" s="11" t="n">
        <v>9</v>
      </c>
      <c r="E12" s="11" t="n">
        <v>4</v>
      </c>
      <c r="F12" s="11" t="n">
        <v>5</v>
      </c>
      <c r="G12" s="27" t="n">
        <v>12</v>
      </c>
      <c r="H12" s="11" t="n">
        <v>4</v>
      </c>
      <c r="I12" s="11" t="n">
        <v>8</v>
      </c>
      <c r="J12" s="11" t="n">
        <v>4</v>
      </c>
      <c r="K12" s="11" t="n">
        <v>5</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16</v>
      </c>
      <c r="C14" s="11" t="n">
        <v>12</v>
      </c>
      <c r="D14" s="11" t="n">
        <v>4</v>
      </c>
      <c r="E14" s="11" t="n">
        <v>1</v>
      </c>
      <c r="F14" s="11" t="n">
        <v>3</v>
      </c>
      <c r="G14" s="27" t="n">
        <v>18</v>
      </c>
      <c r="H14" s="11" t="n">
        <v>15</v>
      </c>
      <c r="I14" s="11" t="n">
        <v>3</v>
      </c>
      <c r="J14" s="11" t="inlineStr">
        <is>
          <t>#</t>
        </is>
      </c>
      <c r="K14" s="11" t="n">
        <v>3</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15</v>
      </c>
      <c r="C18" s="11" t="n">
        <v>7</v>
      </c>
      <c r="D18" s="11" t="n">
        <v>9</v>
      </c>
      <c r="E18" s="11" t="n">
        <v>2</v>
      </c>
      <c r="F18" s="11" t="n">
        <v>7</v>
      </c>
      <c r="G18" s="27" t="n">
        <v>15</v>
      </c>
      <c r="H18" s="11" t="n">
        <v>11</v>
      </c>
      <c r="I18" s="11" t="n">
        <v>4</v>
      </c>
      <c r="J18" s="11" t="n">
        <v>1</v>
      </c>
      <c r="K18" s="11" t="n">
        <v>3</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12</v>
      </c>
      <c r="C24" s="11" t="n">
        <v>7</v>
      </c>
      <c r="D24" s="11" t="n">
        <v>5</v>
      </c>
      <c r="E24" s="11" t="n">
        <v>3</v>
      </c>
      <c r="F24" s="11" t="n">
        <v>2</v>
      </c>
      <c r="G24" s="27" t="n">
        <v>11</v>
      </c>
      <c r="H24" s="11" t="n">
        <v>6</v>
      </c>
      <c r="I24" s="11" t="n">
        <v>5</v>
      </c>
      <c r="J24" s="11" t="n">
        <v>3</v>
      </c>
      <c r="K24" s="11" t="n">
        <v>2</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9</v>
      </c>
      <c r="C26" s="11" t="n">
        <v>2</v>
      </c>
      <c r="D26" s="11" t="n">
        <v>6</v>
      </c>
      <c r="E26" s="11" t="n">
        <v>2</v>
      </c>
      <c r="F26" s="11" t="n">
        <v>4</v>
      </c>
      <c r="G26" s="27" t="n">
        <v>11</v>
      </c>
      <c r="H26" s="11" t="n">
        <v>2</v>
      </c>
      <c r="I26" s="11" t="n">
        <v>8</v>
      </c>
      <c r="J26" s="11" t="n">
        <v>3</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14</v>
      </c>
      <c r="C29" s="11" t="n">
        <v>3</v>
      </c>
      <c r="D29" s="11" t="n">
        <v>11</v>
      </c>
      <c r="E29" s="11" t="n">
        <v>1</v>
      </c>
      <c r="F29" s="11" t="n">
        <v>10</v>
      </c>
      <c r="G29" s="27" t="n">
        <v>15</v>
      </c>
      <c r="H29" s="11" t="n">
        <v>3</v>
      </c>
      <c r="I29" s="11" t="n">
        <v>12</v>
      </c>
      <c r="J29" s="11" t="n">
        <v>1</v>
      </c>
      <c r="K29" s="11" t="n">
        <v>11</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13</v>
      </c>
      <c r="C31" s="11" t="n">
        <v>3</v>
      </c>
      <c r="D31" s="11" t="n">
        <v>11</v>
      </c>
      <c r="E31" s="11" t="n">
        <v>6</v>
      </c>
      <c r="F31" s="11" t="n">
        <v>5</v>
      </c>
      <c r="G31" s="27" t="n">
        <v>14</v>
      </c>
      <c r="H31" s="11" t="n">
        <v>3</v>
      </c>
      <c r="I31" s="11" t="n">
        <v>11</v>
      </c>
      <c r="J31" s="11" t="n">
        <v>5</v>
      </c>
      <c r="K31" s="11" t="n">
        <v>6</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6.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A-33. Percentage of fourth-grade public school students identified as students with disabilities (SD)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4</v>
      </c>
      <c r="D4" s="11" t="n">
        <v>10</v>
      </c>
      <c r="E4" s="11" t="n">
        <v>3</v>
      </c>
      <c r="F4" s="11" t="n">
        <v>7</v>
      </c>
      <c r="G4" s="27" t="n">
        <v>13</v>
      </c>
      <c r="H4" s="11" t="n">
        <v>3</v>
      </c>
      <c r="I4" s="11" t="n">
        <v>10</v>
      </c>
      <c r="J4" s="11" t="n">
        <v>3</v>
      </c>
      <c r="K4" s="11" t="n">
        <v>7</v>
      </c>
    </row>
    <row r="5">
      <c r="A5" s="10" t="inlineStr">
        <is>
          <t>Large City¹ (public)</t>
        </is>
      </c>
      <c r="B5" s="11" t="n">
        <v>13</v>
      </c>
      <c r="C5" s="11" t="n">
        <v>4</v>
      </c>
      <c r="D5" s="11" t="n">
        <v>9</v>
      </c>
      <c r="E5" s="11" t="n">
        <v>2</v>
      </c>
      <c r="F5" s="11" t="n">
        <v>7</v>
      </c>
      <c r="G5" s="27" t="n">
        <v>13</v>
      </c>
      <c r="H5" s="11" t="n">
        <v>3</v>
      </c>
      <c r="I5" s="11" t="n">
        <v>10</v>
      </c>
      <c r="J5" s="11" t="n">
        <v>2</v>
      </c>
      <c r="K5" s="11" t="n">
        <v>8</v>
      </c>
    </row>
    <row r="6">
      <c r="A6" s="25" t="inlineStr">
        <is>
          <t>Albuquerque</t>
        </is>
      </c>
      <c r="B6" s="11" t="inlineStr">
        <is>
          <t>—</t>
        </is>
      </c>
      <c r="C6" s="11" t="inlineStr">
        <is>
          <t>—</t>
        </is>
      </c>
      <c r="D6" s="11" t="inlineStr">
        <is>
          <t>—</t>
        </is>
      </c>
      <c r="E6" s="11" t="inlineStr">
        <is>
          <t>—</t>
        </is>
      </c>
      <c r="F6" s="11" t="inlineStr">
        <is>
          <t>—</t>
        </is>
      </c>
      <c r="G6" s="27" t="n">
        <v>15</v>
      </c>
      <c r="H6" s="11" t="n">
        <v>4</v>
      </c>
      <c r="I6" s="11" t="n">
        <v>11</v>
      </c>
      <c r="J6" s="11" t="n">
        <v>3</v>
      </c>
      <c r="K6" s="11" t="n">
        <v>8</v>
      </c>
    </row>
    <row r="7">
      <c r="A7" s="25" t="inlineStr">
        <is>
          <t>Atlanta</t>
        </is>
      </c>
      <c r="B7" s="11" t="n">
        <v>10</v>
      </c>
      <c r="C7" s="11" t="n">
        <v>2</v>
      </c>
      <c r="D7" s="11" t="n">
        <v>8</v>
      </c>
      <c r="E7" s="11" t="n">
        <v>3</v>
      </c>
      <c r="F7" s="11" t="n">
        <v>6</v>
      </c>
      <c r="G7" s="27" t="n">
        <v>9</v>
      </c>
      <c r="H7" s="11" t="n">
        <v>3</v>
      </c>
      <c r="I7" s="11" t="n">
        <v>6</v>
      </c>
      <c r="J7" s="11" t="n">
        <v>1</v>
      </c>
      <c r="K7" s="11" t="n">
        <v>5</v>
      </c>
    </row>
    <row r="8">
      <c r="A8" s="25" t="inlineStr">
        <is>
          <t>Austin</t>
        </is>
      </c>
      <c r="B8" s="11" t="n">
        <v>16</v>
      </c>
      <c r="C8" s="11" t="n">
        <v>9</v>
      </c>
      <c r="D8" s="11" t="n">
        <v>7</v>
      </c>
      <c r="E8" s="11" t="n">
        <v>3</v>
      </c>
      <c r="F8" s="11" t="n">
        <v>4</v>
      </c>
      <c r="G8" s="27" t="n">
        <v>15</v>
      </c>
      <c r="H8" s="11" t="n">
        <v>9</v>
      </c>
      <c r="I8" s="11" t="n">
        <v>6</v>
      </c>
      <c r="J8" s="11" t="n">
        <v>2</v>
      </c>
      <c r="K8" s="11" t="n">
        <v>4</v>
      </c>
    </row>
    <row r="9">
      <c r="A9" s="25" t="inlineStr">
        <is>
          <t>Baltimore City</t>
        </is>
      </c>
      <c r="B9" s="11" t="n">
        <v>18</v>
      </c>
      <c r="C9" s="11" t="n">
        <v>13</v>
      </c>
      <c r="D9" s="11" t="n">
        <v>5</v>
      </c>
      <c r="E9" s="11" t="n">
        <v>1</v>
      </c>
      <c r="F9" s="11" t="n">
        <v>4</v>
      </c>
      <c r="G9" s="27" t="n">
        <v>19</v>
      </c>
      <c r="H9" s="11" t="n">
        <v>15</v>
      </c>
      <c r="I9" s="11" t="n">
        <v>3</v>
      </c>
      <c r="J9" s="11" t="n">
        <v>1</v>
      </c>
      <c r="K9" s="11" t="n">
        <v>3</v>
      </c>
    </row>
    <row r="10">
      <c r="A10" s="25" t="inlineStr">
        <is>
          <t>Boston</t>
        </is>
      </c>
      <c r="B10" s="11" t="n">
        <v>22</v>
      </c>
      <c r="C10" s="11" t="n">
        <v>7</v>
      </c>
      <c r="D10" s="11" t="n">
        <v>15</v>
      </c>
      <c r="E10" s="11" t="n">
        <v>3</v>
      </c>
      <c r="F10" s="11" t="n">
        <v>12</v>
      </c>
      <c r="G10" s="27" t="n">
        <v>21</v>
      </c>
      <c r="H10" s="11" t="n">
        <v>6</v>
      </c>
      <c r="I10" s="11" t="n">
        <v>16</v>
      </c>
      <c r="J10" s="11" t="n">
        <v>2</v>
      </c>
      <c r="K10" s="11" t="n">
        <v>14</v>
      </c>
    </row>
    <row r="11">
      <c r="A11" s="25" t="inlineStr">
        <is>
          <t>Charlotte</t>
        </is>
      </c>
      <c r="B11" s="11" t="n">
        <v>12</v>
      </c>
      <c r="C11" s="11" t="n">
        <v>2</v>
      </c>
      <c r="D11" s="11" t="n">
        <v>11</v>
      </c>
      <c r="E11" s="11" t="n">
        <v>3</v>
      </c>
      <c r="F11" s="11" t="n">
        <v>8</v>
      </c>
      <c r="G11" s="27" t="n">
        <v>11</v>
      </c>
      <c r="H11" s="11" t="n">
        <v>1</v>
      </c>
      <c r="I11" s="11" t="n">
        <v>9</v>
      </c>
      <c r="J11" s="11" t="n">
        <v>2</v>
      </c>
      <c r="K11" s="11" t="n">
        <v>7</v>
      </c>
    </row>
    <row r="12">
      <c r="A12" s="25" t="inlineStr">
        <is>
          <t>Chicago</t>
        </is>
      </c>
      <c r="B12" s="11" t="n">
        <v>14</v>
      </c>
      <c r="C12" s="11" t="n">
        <v>3</v>
      </c>
      <c r="D12" s="11" t="n">
        <v>11</v>
      </c>
      <c r="E12" s="11" t="n">
        <v>3</v>
      </c>
      <c r="F12" s="11" t="n">
        <v>8</v>
      </c>
      <c r="G12" s="27" t="n">
        <v>15</v>
      </c>
      <c r="H12" s="11" t="n">
        <v>1</v>
      </c>
      <c r="I12" s="11" t="n">
        <v>13</v>
      </c>
      <c r="J12" s="11" t="n">
        <v>4</v>
      </c>
      <c r="K12" s="11" t="n">
        <v>10</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20</v>
      </c>
      <c r="C14" s="11" t="n">
        <v>14</v>
      </c>
      <c r="D14" s="11" t="n">
        <v>5</v>
      </c>
      <c r="E14" s="11" t="inlineStr">
        <is>
          <t>#</t>
        </is>
      </c>
      <c r="F14" s="11" t="n">
        <v>5</v>
      </c>
      <c r="G14" s="27" t="n">
        <v>22</v>
      </c>
      <c r="H14" s="11" t="n">
        <v>5</v>
      </c>
      <c r="I14" s="11" t="n">
        <v>17</v>
      </c>
      <c r="J14" s="11" t="n">
        <v>1</v>
      </c>
      <c r="K14" s="11" t="n">
        <v>16</v>
      </c>
    </row>
    <row r="15">
      <c r="A15" s="25" t="inlineStr">
        <is>
          <t>Dallas</t>
        </is>
      </c>
      <c r="B15" s="11" t="inlineStr">
        <is>
          <t>—</t>
        </is>
      </c>
      <c r="C15" s="11" t="inlineStr">
        <is>
          <t>—</t>
        </is>
      </c>
      <c r="D15" s="11" t="inlineStr">
        <is>
          <t>—</t>
        </is>
      </c>
      <c r="E15" s="11" t="inlineStr">
        <is>
          <t>—</t>
        </is>
      </c>
      <c r="F15" s="11" t="inlineStr">
        <is>
          <t>—</t>
        </is>
      </c>
      <c r="G15" s="27" t="n">
        <v>8</v>
      </c>
      <c r="H15" s="11" t="n">
        <v>5</v>
      </c>
      <c r="I15" s="11" t="n">
        <v>4</v>
      </c>
      <c r="J15" s="11" t="n">
        <v>1</v>
      </c>
      <c r="K15" s="11" t="n">
        <v>3</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15</v>
      </c>
      <c r="C17" s="11" t="n">
        <v>5</v>
      </c>
      <c r="D17" s="11" t="n">
        <v>10</v>
      </c>
      <c r="E17" s="11" t="n">
        <v>4</v>
      </c>
      <c r="F17" s="11" t="n">
        <v>6</v>
      </c>
      <c r="G17" s="27" t="n">
        <v>15</v>
      </c>
      <c r="H17" s="11" t="n">
        <v>7</v>
      </c>
      <c r="I17" s="11" t="n">
        <v>8</v>
      </c>
      <c r="J17" s="11" t="n">
        <v>3</v>
      </c>
      <c r="K17" s="11" t="n">
        <v>5</v>
      </c>
    </row>
    <row r="18">
      <c r="A18" s="25" t="inlineStr">
        <is>
          <t>District of Columbia (DCPS)</t>
        </is>
      </c>
      <c r="B18" s="11" t="n">
        <v>15</v>
      </c>
      <c r="C18" s="11" t="n">
        <v>11</v>
      </c>
      <c r="D18" s="11" t="n">
        <v>4</v>
      </c>
      <c r="E18" s="11" t="n">
        <v>1</v>
      </c>
      <c r="F18" s="11" t="n">
        <v>3</v>
      </c>
      <c r="G18" s="27" t="n">
        <v>16</v>
      </c>
      <c r="H18" s="11" t="n">
        <v>3</v>
      </c>
      <c r="I18" s="11" t="n">
        <v>13</v>
      </c>
      <c r="J18" s="11" t="inlineStr">
        <is>
          <t>#</t>
        </is>
      </c>
      <c r="K18" s="11" t="n">
        <v>13</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11</v>
      </c>
      <c r="C21" s="11" t="n">
        <v>4</v>
      </c>
      <c r="D21" s="11" t="n">
        <v>6</v>
      </c>
      <c r="E21" s="11" t="n">
        <v>3</v>
      </c>
      <c r="F21" s="11" t="n">
        <v>3</v>
      </c>
      <c r="G21" s="27" t="n">
        <v>10</v>
      </c>
      <c r="H21" s="11" t="n">
        <v>2</v>
      </c>
      <c r="I21" s="11" t="n">
        <v>7</v>
      </c>
      <c r="J21" s="11" t="n">
        <v>1</v>
      </c>
      <c r="K21" s="11" t="n">
        <v>6</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17</v>
      </c>
      <c r="H23" s="11" t="n">
        <v>2</v>
      </c>
      <c r="I23" s="11" t="n">
        <v>15</v>
      </c>
      <c r="J23" s="11" t="n">
        <v>3</v>
      </c>
      <c r="K23" s="11" t="n">
        <v>12</v>
      </c>
    </row>
    <row r="24">
      <c r="A24" s="25" t="inlineStr">
        <is>
          <t>Houston</t>
        </is>
      </c>
      <c r="B24" s="11" t="n">
        <v>7</v>
      </c>
      <c r="C24" s="11" t="n">
        <v>4</v>
      </c>
      <c r="D24" s="11" t="n">
        <v>3</v>
      </c>
      <c r="E24" s="11" t="n">
        <v>1</v>
      </c>
      <c r="F24" s="11" t="n">
        <v>2</v>
      </c>
      <c r="G24" s="27" t="n">
        <v>8</v>
      </c>
      <c r="H24" s="11" t="n">
        <v>4</v>
      </c>
      <c r="I24" s="11" t="n">
        <v>5</v>
      </c>
      <c r="J24" s="11" t="n">
        <v>2</v>
      </c>
      <c r="K24" s="11" t="n">
        <v>3</v>
      </c>
    </row>
    <row r="25">
      <c r="A25" s="25" t="inlineStr">
        <is>
          <t>Jefferson County (KY)</t>
        </is>
      </c>
      <c r="B25" s="11" t="n">
        <v>15</v>
      </c>
      <c r="C25" s="11" t="n">
        <v>5</v>
      </c>
      <c r="D25" s="11" t="n">
        <v>10</v>
      </c>
      <c r="E25" s="11" t="n">
        <v>5</v>
      </c>
      <c r="F25" s="11" t="n">
        <v>5</v>
      </c>
      <c r="G25" s="27" t="n">
        <v>15</v>
      </c>
      <c r="H25" s="11" t="n">
        <v>6</v>
      </c>
      <c r="I25" s="11" t="n">
        <v>8</v>
      </c>
      <c r="J25" s="11" t="n">
        <v>4</v>
      </c>
      <c r="K25" s="11" t="n">
        <v>4</v>
      </c>
    </row>
    <row r="26">
      <c r="A26" s="25" t="inlineStr">
        <is>
          <t>Los Angeles</t>
        </is>
      </c>
      <c r="B26" s="11" t="n">
        <v>10</v>
      </c>
      <c r="C26" s="11" t="n">
        <v>2</v>
      </c>
      <c r="D26" s="11" t="n">
        <v>9</v>
      </c>
      <c r="E26" s="11" t="n">
        <v>3</v>
      </c>
      <c r="F26" s="11" t="n">
        <v>5</v>
      </c>
      <c r="G26" s="27" t="n">
        <v>12</v>
      </c>
      <c r="H26" s="11" t="n">
        <v>2</v>
      </c>
      <c r="I26" s="11" t="n">
        <v>10</v>
      </c>
      <c r="J26" s="11" t="n">
        <v>1</v>
      </c>
      <c r="K26" s="11" t="n">
        <v>9</v>
      </c>
    </row>
    <row r="27">
      <c r="A27" s="25" t="inlineStr">
        <is>
          <t>Miami-Dade</t>
        </is>
      </c>
      <c r="B27" s="11" t="n">
        <v>13</v>
      </c>
      <c r="C27" s="11" t="n">
        <v>2</v>
      </c>
      <c r="D27" s="11" t="n">
        <v>10</v>
      </c>
      <c r="E27" s="11" t="n">
        <v>2</v>
      </c>
      <c r="F27" s="11" t="n">
        <v>9</v>
      </c>
      <c r="G27" s="27" t="n">
        <v>12</v>
      </c>
      <c r="H27" s="11" t="n">
        <v>2</v>
      </c>
      <c r="I27" s="11" t="n">
        <v>10</v>
      </c>
      <c r="J27" s="11" t="n">
        <v>1</v>
      </c>
      <c r="K27" s="11" t="n">
        <v>9</v>
      </c>
    </row>
    <row r="28">
      <c r="A28" s="25" t="inlineStr">
        <is>
          <t>Milwaukee</t>
        </is>
      </c>
      <c r="B28" s="11" t="n">
        <v>19</v>
      </c>
      <c r="C28" s="11" t="n">
        <v>7</v>
      </c>
      <c r="D28" s="11" t="n">
        <v>12</v>
      </c>
      <c r="E28" s="11" t="n">
        <v>2</v>
      </c>
      <c r="F28" s="11" t="n">
        <v>10</v>
      </c>
      <c r="G28" s="27" t="n">
        <v>20</v>
      </c>
      <c r="H28" s="11" t="n">
        <v>2</v>
      </c>
      <c r="I28" s="11" t="n">
        <v>18</v>
      </c>
      <c r="J28" s="11" t="n">
        <v>1</v>
      </c>
      <c r="K28" s="11" t="n">
        <v>17</v>
      </c>
    </row>
    <row r="29">
      <c r="A29" s="25" t="inlineStr">
        <is>
          <t>New York City</t>
        </is>
      </c>
      <c r="B29" s="11" t="n">
        <v>19</v>
      </c>
      <c r="C29" s="11" t="n">
        <v>4</v>
      </c>
      <c r="D29" s="11" t="n">
        <v>15</v>
      </c>
      <c r="E29" s="11" t="n">
        <v>1</v>
      </c>
      <c r="F29" s="11" t="n">
        <v>14</v>
      </c>
      <c r="G29" s="27" t="n">
        <v>17</v>
      </c>
      <c r="H29" s="11" t="n">
        <v>1</v>
      </c>
      <c r="I29" s="11" t="n">
        <v>16</v>
      </c>
      <c r="J29" s="11" t="n">
        <v>1</v>
      </c>
      <c r="K29" s="11" t="n">
        <v>15</v>
      </c>
    </row>
    <row r="30">
      <c r="A30" s="25" t="inlineStr">
        <is>
          <t>Philadelphia</t>
        </is>
      </c>
      <c r="B30" s="11" t="n">
        <v>15</v>
      </c>
      <c r="C30" s="11" t="n">
        <v>5</v>
      </c>
      <c r="D30" s="11" t="n">
        <v>10</v>
      </c>
      <c r="E30" s="11" t="n">
        <v>2</v>
      </c>
      <c r="F30" s="11" t="n">
        <v>9</v>
      </c>
      <c r="G30" s="27" t="n">
        <v>16</v>
      </c>
      <c r="H30" s="11" t="n">
        <v>3</v>
      </c>
      <c r="I30" s="11" t="n">
        <v>13</v>
      </c>
      <c r="J30" s="11" t="n">
        <v>1</v>
      </c>
      <c r="K30" s="11" t="n">
        <v>12</v>
      </c>
    </row>
    <row r="31">
      <c r="A31" s="25" t="inlineStr">
        <is>
          <t>San Diego</t>
        </is>
      </c>
      <c r="B31" s="11" t="n">
        <v>13</v>
      </c>
      <c r="C31" s="11" t="n">
        <v>4</v>
      </c>
      <c r="D31" s="11" t="n">
        <v>10</v>
      </c>
      <c r="E31" s="11" t="n">
        <v>4</v>
      </c>
      <c r="F31" s="11" t="n">
        <v>6</v>
      </c>
      <c r="G31" s="27" t="n">
        <v>11</v>
      </c>
      <c r="H31" s="11" t="n">
        <v>3</v>
      </c>
      <c r="I31" s="11" t="n">
        <v>8</v>
      </c>
      <c r="J31" s="11" t="n">
        <v>1</v>
      </c>
      <c r="K31" s="11" t="n">
        <v>7</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7.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A-33. Percentage of fourth-grade public school students identified as students with disabilities (SD)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2</v>
      </c>
      <c r="D4" s="11" t="n">
        <v>12</v>
      </c>
      <c r="E4" s="11" t="n">
        <v>2</v>
      </c>
      <c r="F4" s="11" t="n">
        <v>9</v>
      </c>
      <c r="G4" s="27" t="n">
        <v>14</v>
      </c>
      <c r="H4" s="11" t="n">
        <v>2</v>
      </c>
      <c r="I4" s="11" t="n">
        <v>13</v>
      </c>
      <c r="J4" s="11" t="n">
        <v>3</v>
      </c>
      <c r="K4" s="11" t="n">
        <v>10</v>
      </c>
    </row>
    <row r="5">
      <c r="A5" s="10" t="inlineStr">
        <is>
          <t>Large City¹ (public)</t>
        </is>
      </c>
      <c r="B5" s="11" t="n">
        <v>13</v>
      </c>
      <c r="C5" s="11" t="n">
        <v>2</v>
      </c>
      <c r="D5" s="11" t="n">
        <v>11</v>
      </c>
      <c r="E5" s="11" t="n">
        <v>2</v>
      </c>
      <c r="F5" s="11" t="n">
        <v>9</v>
      </c>
      <c r="G5" s="27" t="n">
        <v>14</v>
      </c>
      <c r="H5" s="11" t="n">
        <v>2</v>
      </c>
      <c r="I5" s="11" t="n">
        <v>12</v>
      </c>
      <c r="J5" s="11" t="n">
        <v>2</v>
      </c>
      <c r="K5" s="11" t="n">
        <v>10</v>
      </c>
    </row>
    <row r="6">
      <c r="A6" s="25" t="inlineStr">
        <is>
          <t>Albuquerque</t>
        </is>
      </c>
      <c r="B6" s="11" t="n">
        <v>16</v>
      </c>
      <c r="C6" s="11" t="n">
        <v>1</v>
      </c>
      <c r="D6" s="11" t="n">
        <v>15</v>
      </c>
      <c r="E6" s="11" t="n">
        <v>3</v>
      </c>
      <c r="F6" s="11" t="n">
        <v>12</v>
      </c>
      <c r="G6" s="27" t="n">
        <v>17</v>
      </c>
      <c r="H6" s="11" t="n">
        <v>1</v>
      </c>
      <c r="I6" s="11" t="n">
        <v>15</v>
      </c>
      <c r="J6" s="11" t="n">
        <v>5</v>
      </c>
      <c r="K6" s="11" t="n">
        <v>10</v>
      </c>
    </row>
    <row r="7">
      <c r="A7" s="25" t="inlineStr">
        <is>
          <t>Atlanta</t>
        </is>
      </c>
      <c r="B7" s="11" t="n">
        <v>10</v>
      </c>
      <c r="C7" s="11" t="n">
        <v>1</v>
      </c>
      <c r="D7" s="11" t="n">
        <v>9</v>
      </c>
      <c r="E7" s="11" t="n">
        <v>2</v>
      </c>
      <c r="F7" s="11" t="n">
        <v>7</v>
      </c>
      <c r="G7" s="27" t="n">
        <v>10</v>
      </c>
      <c r="H7" s="11" t="n">
        <v>2</v>
      </c>
      <c r="I7" s="11" t="n">
        <v>8</v>
      </c>
      <c r="J7" s="11" t="n">
        <v>1</v>
      </c>
      <c r="K7" s="11" t="n">
        <v>7</v>
      </c>
    </row>
    <row r="8">
      <c r="A8" s="25" t="inlineStr">
        <is>
          <t>Austin</t>
        </is>
      </c>
      <c r="B8" s="11" t="n">
        <v>15</v>
      </c>
      <c r="C8" s="11" t="n">
        <v>3</v>
      </c>
      <c r="D8" s="11" t="n">
        <v>12</v>
      </c>
      <c r="E8" s="11" t="n">
        <v>1</v>
      </c>
      <c r="F8" s="11" t="n">
        <v>11</v>
      </c>
      <c r="G8" s="27" t="n">
        <v>17</v>
      </c>
      <c r="H8" s="11" t="n">
        <v>3</v>
      </c>
      <c r="I8" s="11" t="n">
        <v>14</v>
      </c>
      <c r="J8" s="11" t="n">
        <v>2</v>
      </c>
      <c r="K8" s="11" t="n">
        <v>12</v>
      </c>
    </row>
    <row r="9">
      <c r="A9" s="25" t="inlineStr">
        <is>
          <t>Baltimore City</t>
        </is>
      </c>
      <c r="B9" s="11" t="n">
        <v>18</v>
      </c>
      <c r="C9" s="11" t="n">
        <v>14</v>
      </c>
      <c r="D9" s="11" t="n">
        <v>4</v>
      </c>
      <c r="E9" s="11" t="n">
        <v>1</v>
      </c>
      <c r="F9" s="11" t="n">
        <v>3</v>
      </c>
      <c r="G9" s="27" t="n">
        <v>17</v>
      </c>
      <c r="H9" s="11" t="n">
        <v>7</v>
      </c>
      <c r="I9" s="11" t="n">
        <v>10</v>
      </c>
      <c r="J9" s="11" t="n">
        <v>1</v>
      </c>
      <c r="K9" s="11" t="n">
        <v>9</v>
      </c>
    </row>
    <row r="10">
      <c r="A10" s="25" t="inlineStr">
        <is>
          <t>Boston</t>
        </is>
      </c>
      <c r="B10" s="11" t="n">
        <v>21</v>
      </c>
      <c r="C10" s="11" t="n">
        <v>3</v>
      </c>
      <c r="D10" s="11" t="n">
        <v>18</v>
      </c>
      <c r="E10" s="11" t="n">
        <v>1</v>
      </c>
      <c r="F10" s="11" t="n">
        <v>17</v>
      </c>
      <c r="G10" s="27" t="n">
        <v>22</v>
      </c>
      <c r="H10" s="11" t="n">
        <v>4</v>
      </c>
      <c r="I10" s="11" t="n">
        <v>18</v>
      </c>
      <c r="J10" s="11" t="n">
        <v>1</v>
      </c>
      <c r="K10" s="11" t="n">
        <v>16</v>
      </c>
    </row>
    <row r="11">
      <c r="A11" s="25" t="inlineStr">
        <is>
          <t>Charlotte</t>
        </is>
      </c>
      <c r="B11" s="11" t="n">
        <v>11</v>
      </c>
      <c r="C11" s="11" t="n">
        <v>1</v>
      </c>
      <c r="D11" s="11" t="n">
        <v>11</v>
      </c>
      <c r="E11" s="11" t="n">
        <v>2</v>
      </c>
      <c r="F11" s="11" t="n">
        <v>8</v>
      </c>
      <c r="G11" s="27" t="n">
        <v>10</v>
      </c>
      <c r="H11" s="11" t="n">
        <v>1</v>
      </c>
      <c r="I11" s="11" t="n">
        <v>9</v>
      </c>
      <c r="J11" s="11" t="n">
        <v>2</v>
      </c>
      <c r="K11" s="11" t="n">
        <v>7</v>
      </c>
    </row>
    <row r="12">
      <c r="A12" s="25" t="inlineStr">
        <is>
          <t>Chicago</t>
        </is>
      </c>
      <c r="B12" s="11" t="n">
        <v>13</v>
      </c>
      <c r="C12" s="11" t="n">
        <v>1</v>
      </c>
      <c r="D12" s="11" t="n">
        <v>12</v>
      </c>
      <c r="E12" s="11" t="n">
        <v>2</v>
      </c>
      <c r="F12" s="11" t="n">
        <v>10</v>
      </c>
      <c r="G12" s="27" t="n">
        <v>14</v>
      </c>
      <c r="H12" s="11" t="n">
        <v>1</v>
      </c>
      <c r="I12" s="11" t="n">
        <v>13</v>
      </c>
      <c r="J12" s="11" t="n">
        <v>1</v>
      </c>
      <c r="K12" s="11" t="n">
        <v>12</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22</v>
      </c>
      <c r="C14" s="11" t="n">
        <v>4</v>
      </c>
      <c r="D14" s="11" t="n">
        <v>18</v>
      </c>
      <c r="E14" s="11" t="inlineStr">
        <is>
          <t>#</t>
        </is>
      </c>
      <c r="F14" s="11" t="n">
        <v>17</v>
      </c>
      <c r="G14" s="27" t="n">
        <v>21</v>
      </c>
      <c r="H14" s="11" t="n">
        <v>4</v>
      </c>
      <c r="I14" s="11" t="n">
        <v>18</v>
      </c>
      <c r="J14" s="11" t="n">
        <v>1</v>
      </c>
      <c r="K14" s="11" t="n">
        <v>17</v>
      </c>
    </row>
    <row r="15">
      <c r="A15" s="25" t="inlineStr">
        <is>
          <t>Dallas</t>
        </is>
      </c>
      <c r="B15" s="11" t="n">
        <v>10</v>
      </c>
      <c r="C15" s="11" t="n">
        <v>3</v>
      </c>
      <c r="D15" s="11" t="n">
        <v>6</v>
      </c>
      <c r="E15" s="11" t="n">
        <v>1</v>
      </c>
      <c r="F15" s="11" t="n">
        <v>5</v>
      </c>
      <c r="G15" s="27" t="n">
        <v>8</v>
      </c>
      <c r="H15" s="11" t="n">
        <v>4</v>
      </c>
      <c r="I15" s="11" t="n">
        <v>5</v>
      </c>
      <c r="J15" s="11" t="n">
        <v>1</v>
      </c>
      <c r="K15" s="11" t="n">
        <v>4</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15</v>
      </c>
      <c r="C17" s="11" t="n">
        <v>5</v>
      </c>
      <c r="D17" s="11" t="n">
        <v>10</v>
      </c>
      <c r="E17" s="11" t="n">
        <v>3</v>
      </c>
      <c r="F17" s="11" t="n">
        <v>8</v>
      </c>
      <c r="G17" s="27" t="n">
        <v>15</v>
      </c>
      <c r="H17" s="11" t="n">
        <v>5</v>
      </c>
      <c r="I17" s="11" t="n">
        <v>10</v>
      </c>
      <c r="J17" s="11" t="n">
        <v>3</v>
      </c>
      <c r="K17" s="11" t="n">
        <v>7</v>
      </c>
    </row>
    <row r="18">
      <c r="A18" s="25" t="inlineStr">
        <is>
          <t>District of Columbia (DCPS)</t>
        </is>
      </c>
      <c r="B18" s="11" t="n">
        <v>15</v>
      </c>
      <c r="C18" s="11" t="n">
        <v>2</v>
      </c>
      <c r="D18" s="11" t="n">
        <v>13</v>
      </c>
      <c r="E18" s="11" t="n">
        <v>1</v>
      </c>
      <c r="F18" s="11" t="n">
        <v>12</v>
      </c>
      <c r="G18" s="27" t="n">
        <v>13</v>
      </c>
      <c r="H18" s="11" t="n">
        <v>1</v>
      </c>
      <c r="I18" s="11" t="n">
        <v>12</v>
      </c>
      <c r="J18" s="11" t="inlineStr">
        <is>
          <t>#</t>
        </is>
      </c>
      <c r="K18" s="11" t="n">
        <v>12</v>
      </c>
    </row>
    <row r="19">
      <c r="A19" s="25" t="inlineStr">
        <is>
          <t>Duval County (FL)</t>
        </is>
      </c>
      <c r="B19" s="11" t="inlineStr">
        <is>
          <t>—</t>
        </is>
      </c>
      <c r="C19" s="11" t="inlineStr">
        <is>
          <t>—</t>
        </is>
      </c>
      <c r="D19" s="11" t="inlineStr">
        <is>
          <t>—</t>
        </is>
      </c>
      <c r="E19" s="11" t="inlineStr">
        <is>
          <t>—</t>
        </is>
      </c>
      <c r="F19" s="11" t="inlineStr">
        <is>
          <t>—</t>
        </is>
      </c>
      <c r="G19" s="27" t="n">
        <v>17</v>
      </c>
      <c r="H19" s="11" t="n">
        <v>3</v>
      </c>
      <c r="I19" s="11" t="n">
        <v>15</v>
      </c>
      <c r="J19" s="11" t="n">
        <v>3</v>
      </c>
      <c r="K19" s="11" t="n">
        <v>12</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9</v>
      </c>
      <c r="C21" s="11" t="n">
        <v>2</v>
      </c>
      <c r="D21" s="11" t="n">
        <v>7</v>
      </c>
      <c r="E21" s="11" t="n">
        <v>1</v>
      </c>
      <c r="F21" s="11" t="n">
        <v>6</v>
      </c>
      <c r="G21" s="27" t="n">
        <v>10</v>
      </c>
      <c r="H21" s="11" t="n">
        <v>1</v>
      </c>
      <c r="I21" s="11" t="n">
        <v>8</v>
      </c>
      <c r="J21" s="11" t="n">
        <v>2</v>
      </c>
      <c r="K21" s="11" t="n">
        <v>6</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19</v>
      </c>
      <c r="C23" s="11" t="n">
        <v>1</v>
      </c>
      <c r="D23" s="11" t="n">
        <v>18</v>
      </c>
      <c r="E23" s="11" t="n">
        <v>2</v>
      </c>
      <c r="F23" s="11" t="n">
        <v>16</v>
      </c>
      <c r="G23" s="27" t="n">
        <v>20</v>
      </c>
      <c r="H23" s="11" t="n">
        <v>1</v>
      </c>
      <c r="I23" s="11" t="n">
        <v>18</v>
      </c>
      <c r="J23" s="11" t="n">
        <v>2</v>
      </c>
      <c r="K23" s="11" t="n">
        <v>16</v>
      </c>
    </row>
    <row r="24">
      <c r="A24" s="25" t="inlineStr">
        <is>
          <t>Houston</t>
        </is>
      </c>
      <c r="B24" s="11" t="n">
        <v>8</v>
      </c>
      <c r="C24" s="11" t="n">
        <v>3</v>
      </c>
      <c r="D24" s="11" t="n">
        <v>6</v>
      </c>
      <c r="E24" s="11" t="n">
        <v>1</v>
      </c>
      <c r="F24" s="11" t="n">
        <v>5</v>
      </c>
      <c r="G24" s="27" t="n">
        <v>10</v>
      </c>
      <c r="H24" s="11" t="n">
        <v>2</v>
      </c>
      <c r="I24" s="11" t="n">
        <v>8</v>
      </c>
      <c r="J24" s="11" t="n">
        <v>1</v>
      </c>
      <c r="K24" s="11" t="n">
        <v>7</v>
      </c>
    </row>
    <row r="25">
      <c r="A25" s="25" t="inlineStr">
        <is>
          <t>Jefferson County (KY)</t>
        </is>
      </c>
      <c r="B25" s="11" t="n">
        <v>13</v>
      </c>
      <c r="C25" s="11" t="n">
        <v>4</v>
      </c>
      <c r="D25" s="11" t="n">
        <v>10</v>
      </c>
      <c r="E25" s="11" t="n">
        <v>4</v>
      </c>
      <c r="F25" s="11" t="n">
        <v>5</v>
      </c>
      <c r="G25" s="27" t="n">
        <v>13</v>
      </c>
      <c r="H25" s="11" t="n">
        <v>3</v>
      </c>
      <c r="I25" s="11" t="n">
        <v>10</v>
      </c>
      <c r="J25" s="11" t="n">
        <v>4</v>
      </c>
      <c r="K25" s="11" t="n">
        <v>6</v>
      </c>
    </row>
    <row r="26">
      <c r="A26" s="25" t="inlineStr">
        <is>
          <t>Los Angeles</t>
        </is>
      </c>
      <c r="B26" s="11" t="n">
        <v>9</v>
      </c>
      <c r="C26" s="11" t="n">
        <v>2</v>
      </c>
      <c r="D26" s="11" t="n">
        <v>8</v>
      </c>
      <c r="E26" s="11" t="inlineStr">
        <is>
          <t>#</t>
        </is>
      </c>
      <c r="F26" s="11" t="n">
        <v>7</v>
      </c>
      <c r="G26" s="27" t="n">
        <v>13</v>
      </c>
      <c r="H26" s="11" t="n">
        <v>2</v>
      </c>
      <c r="I26" s="11" t="n">
        <v>10</v>
      </c>
      <c r="J26" s="11" t="n">
        <v>2</v>
      </c>
      <c r="K26" s="11" t="n">
        <v>8</v>
      </c>
    </row>
    <row r="27">
      <c r="A27" s="25" t="inlineStr">
        <is>
          <t>Miami-Dade</t>
        </is>
      </c>
      <c r="B27" s="11" t="n">
        <v>11</v>
      </c>
      <c r="C27" s="11" t="n">
        <v>2</v>
      </c>
      <c r="D27" s="11" t="n">
        <v>9</v>
      </c>
      <c r="E27" s="11" t="n">
        <v>1</v>
      </c>
      <c r="F27" s="11" t="n">
        <v>8</v>
      </c>
      <c r="G27" s="27" t="n">
        <v>10</v>
      </c>
      <c r="H27" s="11" t="n">
        <v>2</v>
      </c>
      <c r="I27" s="11" t="n">
        <v>8</v>
      </c>
      <c r="J27" s="11" t="inlineStr">
        <is>
          <t>#</t>
        </is>
      </c>
      <c r="K27" s="11" t="n">
        <v>8</v>
      </c>
    </row>
    <row r="28">
      <c r="A28" s="25" t="inlineStr">
        <is>
          <t>Milwaukee</t>
        </is>
      </c>
      <c r="B28" s="11" t="n">
        <v>20</v>
      </c>
      <c r="C28" s="11" t="n">
        <v>4</v>
      </c>
      <c r="D28" s="11" t="n">
        <v>17</v>
      </c>
      <c r="E28" s="11" t="n">
        <v>2</v>
      </c>
      <c r="F28" s="11" t="n">
        <v>15</v>
      </c>
      <c r="G28" s="27" t="inlineStr">
        <is>
          <t>—</t>
        </is>
      </c>
      <c r="H28" s="11" t="inlineStr">
        <is>
          <t>—</t>
        </is>
      </c>
      <c r="I28" s="11" t="inlineStr">
        <is>
          <t>—</t>
        </is>
      </c>
      <c r="J28" s="11" t="inlineStr">
        <is>
          <t>—</t>
        </is>
      </c>
      <c r="K28" s="11" t="inlineStr">
        <is>
          <t>—</t>
        </is>
      </c>
    </row>
    <row r="29">
      <c r="A29" s="25" t="inlineStr">
        <is>
          <t>New York City</t>
        </is>
      </c>
      <c r="B29" s="11" t="n">
        <v>18</v>
      </c>
      <c r="C29" s="11" t="n">
        <v>1</v>
      </c>
      <c r="D29" s="11" t="n">
        <v>17</v>
      </c>
      <c r="E29" s="11" t="n">
        <v>1</v>
      </c>
      <c r="F29" s="11" t="n">
        <v>16</v>
      </c>
      <c r="G29" s="27" t="n">
        <v>22</v>
      </c>
      <c r="H29" s="11" t="n">
        <v>1</v>
      </c>
      <c r="I29" s="11" t="n">
        <v>21</v>
      </c>
      <c r="J29" s="11" t="inlineStr">
        <is>
          <t>#</t>
        </is>
      </c>
      <c r="K29" s="11" t="n">
        <v>21</v>
      </c>
    </row>
    <row r="30">
      <c r="A30" s="25" t="inlineStr">
        <is>
          <t>Philadelphia</t>
        </is>
      </c>
      <c r="B30" s="11" t="n">
        <v>16</v>
      </c>
      <c r="C30" s="11" t="n">
        <v>3</v>
      </c>
      <c r="D30" s="11" t="n">
        <v>13</v>
      </c>
      <c r="E30" s="11" t="n">
        <v>1</v>
      </c>
      <c r="F30" s="11" t="n">
        <v>11</v>
      </c>
      <c r="G30" s="27" t="n">
        <v>16</v>
      </c>
      <c r="H30" s="11" t="n">
        <v>4</v>
      </c>
      <c r="I30" s="11" t="n">
        <v>12</v>
      </c>
      <c r="J30" s="11" t="n">
        <v>1</v>
      </c>
      <c r="K30" s="11" t="n">
        <v>10</v>
      </c>
    </row>
    <row r="31">
      <c r="A31" s="25" t="inlineStr">
        <is>
          <t>San Diego</t>
        </is>
      </c>
      <c r="B31" s="11" t="n">
        <v>11</v>
      </c>
      <c r="C31" s="11" t="n">
        <v>2</v>
      </c>
      <c r="D31" s="11" t="n">
        <v>9</v>
      </c>
      <c r="E31" s="11" t="n">
        <v>1</v>
      </c>
      <c r="F31" s="11" t="n">
        <v>7</v>
      </c>
      <c r="G31" s="27" t="n">
        <v>12</v>
      </c>
      <c r="H31" s="11" t="n">
        <v>2</v>
      </c>
      <c r="I31" s="11" t="n">
        <v>10</v>
      </c>
      <c r="J31" s="11" t="n">
        <v>3</v>
      </c>
      <c r="K31" s="11" t="n">
        <v>8</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78.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A-33. Percentage of fourth-grade public school students identified as students with disabilities (SD)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15</v>
      </c>
      <c r="C4" s="11" t="n">
        <v>2</v>
      </c>
      <c r="D4" s="11" t="n">
        <v>13</v>
      </c>
      <c r="E4" s="11" t="n">
        <v>4</v>
      </c>
      <c r="F4" s="11" t="n">
        <v>9</v>
      </c>
      <c r="G4" s="27" t="n">
        <v>16</v>
      </c>
      <c r="H4" s="11" t="n">
        <v>2</v>
      </c>
      <c r="I4" s="11" t="n">
        <v>14</v>
      </c>
      <c r="J4" s="11" t="n">
        <v>3</v>
      </c>
      <c r="K4" s="11" t="n">
        <v>11</v>
      </c>
    </row>
    <row r="5">
      <c r="A5" s="10" t="inlineStr">
        <is>
          <t>Large City¹ (public)</t>
        </is>
      </c>
      <c r="B5" s="11" t="n">
        <v>14</v>
      </c>
      <c r="C5" s="11" t="n">
        <v>2</v>
      </c>
      <c r="D5" s="11" t="n">
        <v>12</v>
      </c>
      <c r="E5" s="11" t="n">
        <v>3</v>
      </c>
      <c r="F5" s="11" t="n">
        <v>9</v>
      </c>
      <c r="G5" s="27" t="n">
        <v>16</v>
      </c>
      <c r="H5" s="11" t="n">
        <v>2</v>
      </c>
      <c r="I5" s="11" t="n">
        <v>14</v>
      </c>
      <c r="J5" s="11" t="n">
        <v>3</v>
      </c>
      <c r="K5" s="11" t="n">
        <v>11</v>
      </c>
    </row>
    <row r="6">
      <c r="A6" s="25" t="inlineStr">
        <is>
          <t>Albuquerque</t>
        </is>
      </c>
      <c r="B6" s="11" t="n">
        <v>17</v>
      </c>
      <c r="C6" s="11" t="n">
        <v>1</v>
      </c>
      <c r="D6" s="11" t="n">
        <v>16</v>
      </c>
      <c r="E6" s="11" t="n">
        <v>5</v>
      </c>
      <c r="F6" s="11" t="n">
        <v>11</v>
      </c>
      <c r="G6" s="27" t="n">
        <v>21</v>
      </c>
      <c r="H6" s="11" t="n">
        <v>1</v>
      </c>
      <c r="I6" s="11" t="n">
        <v>20</v>
      </c>
      <c r="J6" s="11" t="n">
        <v>7</v>
      </c>
      <c r="K6" s="11" t="n">
        <v>13</v>
      </c>
    </row>
    <row r="7">
      <c r="A7" s="25" t="inlineStr">
        <is>
          <t>Atlanta</t>
        </is>
      </c>
      <c r="B7" s="11" t="n">
        <v>13</v>
      </c>
      <c r="C7" s="11" t="n">
        <v>2</v>
      </c>
      <c r="D7" s="11" t="n">
        <v>12</v>
      </c>
      <c r="E7" s="11" t="n">
        <v>1</v>
      </c>
      <c r="F7" s="11" t="n">
        <v>11</v>
      </c>
      <c r="G7" s="27" t="n">
        <v>16</v>
      </c>
      <c r="H7" s="11" t="n">
        <v>1</v>
      </c>
      <c r="I7" s="11" t="n">
        <v>15</v>
      </c>
      <c r="J7" s="11" t="n">
        <v>2</v>
      </c>
      <c r="K7" s="11" t="n">
        <v>13</v>
      </c>
    </row>
    <row r="8">
      <c r="A8" s="25" t="inlineStr">
        <is>
          <t>Austin</t>
        </is>
      </c>
      <c r="B8" s="11" t="n">
        <v>19</v>
      </c>
      <c r="C8" s="11" t="n">
        <v>2</v>
      </c>
      <c r="D8" s="11" t="n">
        <v>17</v>
      </c>
      <c r="E8" s="11" t="n">
        <v>2</v>
      </c>
      <c r="F8" s="11" t="n">
        <v>15</v>
      </c>
      <c r="G8" s="27" t="n">
        <v>23</v>
      </c>
      <c r="H8" s="11" t="n">
        <v>3</v>
      </c>
      <c r="I8" s="11" t="n">
        <v>20</v>
      </c>
      <c r="J8" s="11" t="n">
        <v>1</v>
      </c>
      <c r="K8" s="11" t="n">
        <v>19</v>
      </c>
    </row>
    <row r="9">
      <c r="A9" s="25" t="inlineStr">
        <is>
          <t>Baltimore City</t>
        </is>
      </c>
      <c r="B9" s="11" t="n">
        <v>17</v>
      </c>
      <c r="C9" s="11" t="n">
        <v>4</v>
      </c>
      <c r="D9" s="11" t="n">
        <v>13</v>
      </c>
      <c r="E9" s="11" t="n">
        <v>1</v>
      </c>
      <c r="F9" s="11" t="n">
        <v>12</v>
      </c>
      <c r="G9" s="27" t="n">
        <v>17</v>
      </c>
      <c r="H9" s="11" t="n">
        <v>2</v>
      </c>
      <c r="I9" s="11" t="n">
        <v>15</v>
      </c>
      <c r="J9" s="11" t="n">
        <v>1</v>
      </c>
      <c r="K9" s="11" t="n">
        <v>14</v>
      </c>
    </row>
    <row r="10">
      <c r="A10" s="25" t="inlineStr">
        <is>
          <t>Boston</t>
        </is>
      </c>
      <c r="B10" s="11" t="n">
        <v>21</v>
      </c>
      <c r="C10" s="11" t="n">
        <v>3</v>
      </c>
      <c r="D10" s="11" t="n">
        <v>19</v>
      </c>
      <c r="E10" s="11" t="n">
        <v>1</v>
      </c>
      <c r="F10" s="11" t="n">
        <v>17</v>
      </c>
      <c r="G10" s="27" t="n">
        <v>23</v>
      </c>
      <c r="H10" s="11" t="n">
        <v>3</v>
      </c>
      <c r="I10" s="11" t="n">
        <v>20</v>
      </c>
      <c r="J10" s="11" t="n">
        <v>3</v>
      </c>
      <c r="K10" s="11" t="n">
        <v>17</v>
      </c>
    </row>
    <row r="11">
      <c r="A11" s="25" t="inlineStr">
        <is>
          <t>Charlotte</t>
        </is>
      </c>
      <c r="B11" s="11" t="n">
        <v>11</v>
      </c>
      <c r="C11" s="11" t="n">
        <v>1</v>
      </c>
      <c r="D11" s="11" t="n">
        <v>10</v>
      </c>
      <c r="E11" s="11" t="n">
        <v>4</v>
      </c>
      <c r="F11" s="11" t="n">
        <v>6</v>
      </c>
      <c r="G11" s="27" t="n">
        <v>11</v>
      </c>
      <c r="H11" s="11" t="n">
        <v>2</v>
      </c>
      <c r="I11" s="11" t="n">
        <v>10</v>
      </c>
      <c r="J11" s="11" t="n">
        <v>1</v>
      </c>
      <c r="K11" s="11" t="n">
        <v>8</v>
      </c>
    </row>
    <row r="12">
      <c r="A12" s="25" t="inlineStr">
        <is>
          <t>Chicago</t>
        </is>
      </c>
      <c r="B12" s="11" t="n">
        <v>16</v>
      </c>
      <c r="C12" s="11" t="n">
        <v>2</v>
      </c>
      <c r="D12" s="11" t="n">
        <v>14</v>
      </c>
      <c r="E12" s="11" t="n">
        <v>1</v>
      </c>
      <c r="F12" s="11" t="n">
        <v>12</v>
      </c>
      <c r="G12" s="27" t="n">
        <v>15</v>
      </c>
      <c r="H12" s="11" t="n">
        <v>1</v>
      </c>
      <c r="I12" s="11" t="n">
        <v>13</v>
      </c>
      <c r="J12" s="11" t="n">
        <v>1</v>
      </c>
      <c r="K12" s="11" t="n">
        <v>12</v>
      </c>
    </row>
    <row r="13">
      <c r="A13" s="25" t="inlineStr">
        <is>
          <t>Clark County (NV)</t>
        </is>
      </c>
      <c r="B13" s="11" t="n">
        <v>11</v>
      </c>
      <c r="C13" s="11" t="n">
        <v>1</v>
      </c>
      <c r="D13" s="11" t="n">
        <v>10</v>
      </c>
      <c r="E13" s="11" t="n">
        <v>6</v>
      </c>
      <c r="F13" s="11" t="n">
        <v>4</v>
      </c>
      <c r="G13" s="27" t="n">
        <v>11</v>
      </c>
      <c r="H13" s="11" t="n">
        <v>1</v>
      </c>
      <c r="I13" s="11" t="n">
        <v>10</v>
      </c>
      <c r="J13" s="11" t="n">
        <v>6</v>
      </c>
      <c r="K13" s="11" t="n">
        <v>4</v>
      </c>
    </row>
    <row r="14">
      <c r="A14" s="25" t="inlineStr">
        <is>
          <t>Cleveland</t>
        </is>
      </c>
      <c r="B14" s="11" t="n">
        <v>22</v>
      </c>
      <c r="C14" s="11" t="n">
        <v>4</v>
      </c>
      <c r="D14" s="11" t="n">
        <v>18</v>
      </c>
      <c r="E14" s="11" t="n">
        <v>3</v>
      </c>
      <c r="F14" s="11" t="n">
        <v>15</v>
      </c>
      <c r="G14" s="27" t="n">
        <v>22</v>
      </c>
      <c r="H14" s="11" t="n">
        <v>3</v>
      </c>
      <c r="I14" s="11" t="n">
        <v>19</v>
      </c>
      <c r="J14" s="11" t="n">
        <v>1</v>
      </c>
      <c r="K14" s="11" t="n">
        <v>18</v>
      </c>
    </row>
    <row r="15">
      <c r="A15" s="25" t="inlineStr">
        <is>
          <t>Dallas</t>
        </is>
      </c>
      <c r="B15" s="11" t="n">
        <v>10</v>
      </c>
      <c r="C15" s="11" t="n">
        <v>3</v>
      </c>
      <c r="D15" s="11" t="n">
        <v>6</v>
      </c>
      <c r="E15" s="11" t="n">
        <v>1</v>
      </c>
      <c r="F15" s="11" t="n">
        <v>6</v>
      </c>
      <c r="G15" s="27" t="n">
        <v>14</v>
      </c>
      <c r="H15" s="11" t="n">
        <v>2</v>
      </c>
      <c r="I15" s="11" t="n">
        <v>11</v>
      </c>
      <c r="J15" s="11" t="inlineStr">
        <is>
          <t>#</t>
        </is>
      </c>
      <c r="K15" s="11" t="n">
        <v>11</v>
      </c>
    </row>
    <row r="16">
      <c r="A16" s="25" t="inlineStr">
        <is>
          <t>Denver</t>
        </is>
      </c>
      <c r="B16" s="11" t="n">
        <v>11</v>
      </c>
      <c r="C16" s="11" t="n">
        <v>1</v>
      </c>
      <c r="D16" s="11" t="n">
        <v>10</v>
      </c>
      <c r="E16" s="11" t="n">
        <v>4</v>
      </c>
      <c r="F16" s="11" t="n">
        <v>5</v>
      </c>
      <c r="G16" s="27" t="n">
        <v>12</v>
      </c>
      <c r="H16" s="11" t="n">
        <v>2</v>
      </c>
      <c r="I16" s="11" t="n">
        <v>10</v>
      </c>
      <c r="J16" s="11" t="n">
        <v>1</v>
      </c>
      <c r="K16" s="11" t="n">
        <v>8</v>
      </c>
    </row>
    <row r="17">
      <c r="A17" s="25" t="inlineStr">
        <is>
          <t>Detroit</t>
        </is>
      </c>
      <c r="B17" s="11" t="n">
        <v>15</v>
      </c>
      <c r="C17" s="11" t="n">
        <v>4</v>
      </c>
      <c r="D17" s="11" t="n">
        <v>11</v>
      </c>
      <c r="E17" s="11" t="n">
        <v>5</v>
      </c>
      <c r="F17" s="11" t="n">
        <v>6</v>
      </c>
      <c r="G17" s="27" t="n">
        <v>14</v>
      </c>
      <c r="H17" s="11" t="n">
        <v>4</v>
      </c>
      <c r="I17" s="11" t="n">
        <v>10</v>
      </c>
      <c r="J17" s="11" t="n">
        <v>4</v>
      </c>
      <c r="K17" s="11" t="n">
        <v>6</v>
      </c>
    </row>
    <row r="18">
      <c r="A18" s="25" t="inlineStr">
        <is>
          <t>District of Columbia (DCPS)</t>
        </is>
      </c>
      <c r="B18" s="11" t="n">
        <v>15</v>
      </c>
      <c r="C18" s="11" t="n">
        <v>2</v>
      </c>
      <c r="D18" s="11" t="n">
        <v>13</v>
      </c>
      <c r="E18" s="11" t="n">
        <v>2</v>
      </c>
      <c r="F18" s="11" t="n">
        <v>11</v>
      </c>
      <c r="G18" s="27" t="n">
        <v>17</v>
      </c>
      <c r="H18" s="11" t="n">
        <v>2</v>
      </c>
      <c r="I18" s="11" t="n">
        <v>15</v>
      </c>
      <c r="J18" s="11" t="n">
        <v>1</v>
      </c>
      <c r="K18" s="11" t="n">
        <v>14</v>
      </c>
    </row>
    <row r="19">
      <c r="A19" s="25" t="inlineStr">
        <is>
          <t>Duval County (FL)</t>
        </is>
      </c>
      <c r="B19" s="11" t="n">
        <v>17</v>
      </c>
      <c r="C19" s="11" t="n">
        <v>2</v>
      </c>
      <c r="D19" s="11" t="n">
        <v>14</v>
      </c>
      <c r="E19" s="11" t="n">
        <v>3</v>
      </c>
      <c r="F19" s="11" t="n">
        <v>12</v>
      </c>
      <c r="G19" s="27" t="n">
        <v>22</v>
      </c>
      <c r="H19" s="11" t="n">
        <v>2</v>
      </c>
      <c r="I19" s="11" t="n">
        <v>20</v>
      </c>
      <c r="J19" s="11" t="n">
        <v>2</v>
      </c>
      <c r="K19" s="11" t="n">
        <v>18</v>
      </c>
    </row>
    <row r="20">
      <c r="A20" s="25" t="inlineStr">
        <is>
          <t>Fort Worth</t>
        </is>
      </c>
      <c r="B20" s="11" t="n">
        <v>13</v>
      </c>
      <c r="C20" s="11" t="n">
        <v>3</v>
      </c>
      <c r="D20" s="11" t="n">
        <v>10</v>
      </c>
      <c r="E20" s="11" t="n">
        <v>2</v>
      </c>
      <c r="F20" s="11" t="n">
        <v>8</v>
      </c>
      <c r="G20" s="27" t="n">
        <v>15</v>
      </c>
      <c r="H20" s="11" t="n">
        <v>2</v>
      </c>
      <c r="I20" s="11" t="n">
        <v>13</v>
      </c>
      <c r="J20" s="11" t="n">
        <v>3</v>
      </c>
      <c r="K20" s="11" t="n">
        <v>11</v>
      </c>
    </row>
    <row r="21">
      <c r="A21" s="25" t="inlineStr">
        <is>
          <t>Fresno</t>
        </is>
      </c>
      <c r="B21" s="11" t="n">
        <v>10</v>
      </c>
      <c r="C21" s="11" t="n">
        <v>1</v>
      </c>
      <c r="D21" s="11" t="n">
        <v>9</v>
      </c>
      <c r="E21" s="11" t="n">
        <v>5</v>
      </c>
      <c r="F21" s="11" t="n">
        <v>4</v>
      </c>
      <c r="G21" s="27" t="n">
        <v>12</v>
      </c>
      <c r="H21" s="11" t="n">
        <v>2</v>
      </c>
      <c r="I21" s="11" t="n">
        <v>10</v>
      </c>
      <c r="J21" s="11" t="n">
        <v>3</v>
      </c>
      <c r="K21" s="11" t="n">
        <v>7</v>
      </c>
    </row>
    <row r="22">
      <c r="A22" s="25" t="inlineStr">
        <is>
          <t>Guilford County (NC)</t>
        </is>
      </c>
      <c r="B22" s="11" t="n">
        <v>16</v>
      </c>
      <c r="C22" s="11" t="n">
        <v>2</v>
      </c>
      <c r="D22" s="11" t="n">
        <v>14</v>
      </c>
      <c r="E22" s="11" t="n">
        <v>7</v>
      </c>
      <c r="F22" s="11" t="n">
        <v>7</v>
      </c>
      <c r="G22" s="27" t="n">
        <v>15</v>
      </c>
      <c r="H22" s="11" t="n">
        <v>1</v>
      </c>
      <c r="I22" s="11" t="n">
        <v>14</v>
      </c>
      <c r="J22" s="11" t="n">
        <v>5</v>
      </c>
      <c r="K22" s="11" t="n">
        <v>9</v>
      </c>
    </row>
    <row r="23">
      <c r="A23" s="25" t="inlineStr">
        <is>
          <t>Hillsborough County (FL)</t>
        </is>
      </c>
      <c r="B23" s="11" t="n">
        <v>17</v>
      </c>
      <c r="C23" s="11" t="n">
        <v>2</v>
      </c>
      <c r="D23" s="11" t="n">
        <v>15</v>
      </c>
      <c r="E23" s="11" t="n">
        <v>2</v>
      </c>
      <c r="F23" s="11" t="n">
        <v>13</v>
      </c>
      <c r="G23" s="27" t="n">
        <v>21</v>
      </c>
      <c r="H23" s="11" t="n">
        <v>2</v>
      </c>
      <c r="I23" s="11" t="n">
        <v>20</v>
      </c>
      <c r="J23" s="11" t="n">
        <v>3</v>
      </c>
      <c r="K23" s="11" t="n">
        <v>16</v>
      </c>
    </row>
    <row r="24">
      <c r="A24" s="25" t="inlineStr">
        <is>
          <t>Houston</t>
        </is>
      </c>
      <c r="B24" s="11" t="n">
        <v>8</v>
      </c>
      <c r="C24" s="11" t="n">
        <v>2</v>
      </c>
      <c r="D24" s="11" t="n">
        <v>6</v>
      </c>
      <c r="E24" s="11" t="n">
        <v>1</v>
      </c>
      <c r="F24" s="11" t="n">
        <v>5</v>
      </c>
      <c r="G24" s="27" t="n">
        <v>9</v>
      </c>
      <c r="H24" s="11" t="n">
        <v>2</v>
      </c>
      <c r="I24" s="11" t="n">
        <v>8</v>
      </c>
      <c r="J24" s="11" t="n">
        <v>1</v>
      </c>
      <c r="K24" s="11" t="n">
        <v>7</v>
      </c>
    </row>
    <row r="25">
      <c r="A25" s="25" t="inlineStr">
        <is>
          <t>Jefferson County (KY)</t>
        </is>
      </c>
      <c r="B25" s="11" t="n">
        <v>14</v>
      </c>
      <c r="C25" s="11" t="n">
        <v>3</v>
      </c>
      <c r="D25" s="11" t="n">
        <v>10</v>
      </c>
      <c r="E25" s="11" t="n">
        <v>4</v>
      </c>
      <c r="F25" s="11" t="n">
        <v>6</v>
      </c>
      <c r="G25" s="27" t="n">
        <v>14</v>
      </c>
      <c r="H25" s="11" t="n">
        <v>2</v>
      </c>
      <c r="I25" s="11" t="n">
        <v>12</v>
      </c>
      <c r="J25" s="11" t="n">
        <v>3</v>
      </c>
      <c r="K25" s="11" t="n">
        <v>9</v>
      </c>
    </row>
    <row r="26">
      <c r="A26" s="25" t="inlineStr">
        <is>
          <t>Los Angeles</t>
        </is>
      </c>
      <c r="B26" s="11" t="n">
        <v>12</v>
      </c>
      <c r="C26" s="11" t="n">
        <v>2</v>
      </c>
      <c r="D26" s="11" t="n">
        <v>10</v>
      </c>
      <c r="E26" s="11" t="n">
        <v>6</v>
      </c>
      <c r="F26" s="11" t="n">
        <v>4</v>
      </c>
      <c r="G26" s="27" t="n">
        <v>13</v>
      </c>
      <c r="H26" s="11" t="n">
        <v>2</v>
      </c>
      <c r="I26" s="11" t="n">
        <v>10</v>
      </c>
      <c r="J26" s="11" t="n">
        <v>4</v>
      </c>
      <c r="K26" s="11" t="n">
        <v>7</v>
      </c>
    </row>
    <row r="27">
      <c r="A27" s="25" t="inlineStr">
        <is>
          <t>Miami-Dade</t>
        </is>
      </c>
      <c r="B27" s="11" t="n">
        <v>11</v>
      </c>
      <c r="C27" s="11" t="n">
        <v>2</v>
      </c>
      <c r="D27" s="11" t="n">
        <v>9</v>
      </c>
      <c r="E27" s="11" t="n">
        <v>1</v>
      </c>
      <c r="F27" s="11" t="n">
        <v>8</v>
      </c>
      <c r="G27" s="27" t="n">
        <v>14</v>
      </c>
      <c r="H27" s="11" t="n">
        <v>2</v>
      </c>
      <c r="I27" s="11" t="n">
        <v>13</v>
      </c>
      <c r="J27" s="11" t="n">
        <v>1</v>
      </c>
      <c r="K27" s="11" t="n">
        <v>12</v>
      </c>
    </row>
    <row r="28">
      <c r="A28" s="25" t="inlineStr">
        <is>
          <t>Milwaukee</t>
        </is>
      </c>
      <c r="B28" s="11" t="n">
        <v>18</v>
      </c>
      <c r="C28" s="11" t="n">
        <v>2</v>
      </c>
      <c r="D28" s="11" t="n">
        <v>15</v>
      </c>
      <c r="E28" s="11" t="n">
        <v>3</v>
      </c>
      <c r="F28" s="11" t="n">
        <v>12</v>
      </c>
      <c r="G28" s="27" t="n">
        <v>22</v>
      </c>
      <c r="H28" s="11" t="n">
        <v>3</v>
      </c>
      <c r="I28" s="11" t="n">
        <v>19</v>
      </c>
      <c r="J28" s="11" t="n">
        <v>4</v>
      </c>
      <c r="K28" s="11" t="n">
        <v>16</v>
      </c>
    </row>
    <row r="29">
      <c r="A29" s="25" t="inlineStr">
        <is>
          <t>New York City</t>
        </is>
      </c>
      <c r="B29" s="11" t="n">
        <v>21</v>
      </c>
      <c r="C29" s="11" t="n">
        <v>2</v>
      </c>
      <c r="D29" s="11" t="n">
        <v>19</v>
      </c>
      <c r="E29" s="11" t="n">
        <v>1</v>
      </c>
      <c r="F29" s="11" t="n">
        <v>18</v>
      </c>
      <c r="G29" s="27" t="n">
        <v>24</v>
      </c>
      <c r="H29" s="11" t="n">
        <v>4</v>
      </c>
      <c r="I29" s="11" t="n">
        <v>20</v>
      </c>
      <c r="J29" s="11" t="n">
        <v>2</v>
      </c>
      <c r="K29" s="11" t="n">
        <v>18</v>
      </c>
    </row>
    <row r="30">
      <c r="A30" s="25" t="inlineStr">
        <is>
          <t>Philadelphia</t>
        </is>
      </c>
      <c r="B30" s="11" t="n">
        <v>17</v>
      </c>
      <c r="C30" s="11" t="n">
        <v>5</v>
      </c>
      <c r="D30" s="11" t="n">
        <v>12</v>
      </c>
      <c r="E30" s="11" t="n">
        <v>2</v>
      </c>
      <c r="F30" s="11" t="n">
        <v>10</v>
      </c>
      <c r="G30" s="27" t="n">
        <v>17</v>
      </c>
      <c r="H30" s="11" t="n">
        <v>5</v>
      </c>
      <c r="I30" s="11" t="n">
        <v>12</v>
      </c>
      <c r="J30" s="11" t="n">
        <v>2</v>
      </c>
      <c r="K30" s="11" t="n">
        <v>10</v>
      </c>
    </row>
    <row r="31">
      <c r="A31" s="25" t="inlineStr">
        <is>
          <t>San Diego</t>
        </is>
      </c>
      <c r="B31" s="11" t="n">
        <v>13</v>
      </c>
      <c r="C31" s="11" t="n">
        <v>2</v>
      </c>
      <c r="D31" s="11" t="n">
        <v>11</v>
      </c>
      <c r="E31" s="11" t="n">
        <v>4</v>
      </c>
      <c r="F31" s="11" t="n">
        <v>7</v>
      </c>
      <c r="G31" s="27" t="n">
        <v>16</v>
      </c>
      <c r="H31" s="11" t="n">
        <v>2</v>
      </c>
      <c r="I31" s="11" t="n">
        <v>14</v>
      </c>
      <c r="J31" s="11" t="n">
        <v>2</v>
      </c>
      <c r="K31" s="11" t="n">
        <v>11</v>
      </c>
    </row>
    <row r="32">
      <c r="A32" s="31" t="inlineStr">
        <is>
          <t>Shelby County (TN)</t>
        </is>
      </c>
      <c r="B32" s="15" t="n">
        <v>11</v>
      </c>
      <c r="C32" s="15" t="n">
        <v>3</v>
      </c>
      <c r="D32" s="15" t="n">
        <v>8</v>
      </c>
      <c r="E32" s="15" t="n">
        <v>2</v>
      </c>
      <c r="F32" s="15" t="n">
        <v>5</v>
      </c>
      <c r="G32" s="32" t="n">
        <v>9</v>
      </c>
      <c r="H32" s="15" t="n">
        <v>2</v>
      </c>
      <c r="I32" s="15" t="n">
        <v>8</v>
      </c>
      <c r="J32" s="15" t="n">
        <v>2</v>
      </c>
      <c r="K32" s="15" t="n">
        <v>6</v>
      </c>
    </row>
    <row r="33">
      <c r="A33" s="16" t="inlineStr">
        <is>
          <t>See notes at end of table.</t>
        </is>
      </c>
    </row>
  </sheetData>
  <mergeCells count="3">
    <mergeCell ref="A2:A3"/>
    <mergeCell ref="B2:F2"/>
    <mergeCell ref="G2:K2"/>
  </mergeCells>
  <pageMargins left="0.75" right="0.75" top="1" bottom="1" header="0.5" footer="0.5"/>
</worksheet>
</file>

<file path=xl/worksheets/sheet79.xml><?xml version="1.0" encoding="utf-8"?>
<worksheet xmlns="http://schemas.openxmlformats.org/spreadsheetml/2006/main">
  <sheetPr>
    <outlinePr summaryBelow="1" summaryRight="1"/>
    <pageSetUpPr/>
  </sheetPr>
  <dimension ref="A1:F37"/>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A-33. Percentage of fourth-grade public school students identified as students with disabilities (SD)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16</v>
      </c>
      <c r="C4" s="11" t="n">
        <v>2</v>
      </c>
      <c r="D4" s="11" t="n">
        <v>15</v>
      </c>
      <c r="E4" s="11" t="n">
        <v>4</v>
      </c>
      <c r="F4" s="11" t="n">
        <v>11</v>
      </c>
    </row>
    <row r="5">
      <c r="A5" s="10" t="inlineStr">
        <is>
          <t>Large City¹ (public)</t>
        </is>
      </c>
      <c r="B5" s="11" t="n">
        <v>17</v>
      </c>
      <c r="C5" s="11" t="n">
        <v>2</v>
      </c>
      <c r="D5" s="11" t="n">
        <v>15</v>
      </c>
      <c r="E5" s="11" t="n">
        <v>3</v>
      </c>
      <c r="F5" s="11" t="n">
        <v>12</v>
      </c>
    </row>
    <row r="6">
      <c r="A6" s="25" t="inlineStr">
        <is>
          <t>Albuquerque</t>
        </is>
      </c>
      <c r="B6" s="11" t="n">
        <v>22</v>
      </c>
      <c r="C6" s="11" t="n">
        <v>1</v>
      </c>
      <c r="D6" s="11" t="n">
        <v>21</v>
      </c>
      <c r="E6" s="11" t="n">
        <v>6</v>
      </c>
      <c r="F6" s="11" t="n">
        <v>14</v>
      </c>
    </row>
    <row r="7">
      <c r="A7" s="25" t="inlineStr">
        <is>
          <t>Atlanta</t>
        </is>
      </c>
      <c r="B7" s="11" t="n">
        <v>13</v>
      </c>
      <c r="C7" s="11" t="n">
        <v>3</v>
      </c>
      <c r="D7" s="11" t="n">
        <v>10</v>
      </c>
      <c r="E7" s="11" t="n">
        <v>1</v>
      </c>
      <c r="F7" s="11" t="n">
        <v>9</v>
      </c>
    </row>
    <row r="8">
      <c r="A8" s="25" t="inlineStr">
        <is>
          <t>Austin</t>
        </is>
      </c>
      <c r="B8" s="11" t="n">
        <v>24</v>
      </c>
      <c r="C8" s="11" t="n">
        <v>3</v>
      </c>
      <c r="D8" s="11" t="n">
        <v>21</v>
      </c>
      <c r="E8" s="11" t="n">
        <v>3</v>
      </c>
      <c r="F8" s="11" t="n">
        <v>18</v>
      </c>
    </row>
    <row r="9">
      <c r="A9" s="25" t="inlineStr">
        <is>
          <t>Baltimore City</t>
        </is>
      </c>
      <c r="B9" s="11" t="n">
        <v>15</v>
      </c>
      <c r="C9" s="11" t="n">
        <v>2</v>
      </c>
      <c r="D9" s="11" t="n">
        <v>14</v>
      </c>
      <c r="E9" s="11" t="n">
        <v>2</v>
      </c>
      <c r="F9" s="11" t="n">
        <v>12</v>
      </c>
    </row>
    <row r="10">
      <c r="A10" s="25" t="inlineStr">
        <is>
          <t>Boston</t>
        </is>
      </c>
      <c r="B10" s="11" t="n">
        <v>21</v>
      </c>
      <c r="C10" s="11" t="n">
        <v>4</v>
      </c>
      <c r="D10" s="11" t="n">
        <v>17</v>
      </c>
      <c r="E10" s="11" t="n">
        <v>4</v>
      </c>
      <c r="F10" s="11" t="n">
        <v>13</v>
      </c>
    </row>
    <row r="11">
      <c r="A11" s="25" t="inlineStr">
        <is>
          <t>Charlotte</t>
        </is>
      </c>
      <c r="B11" s="11" t="n">
        <v>11</v>
      </c>
      <c r="C11" s="11" t="n">
        <v>1</v>
      </c>
      <c r="D11" s="11" t="n">
        <v>10</v>
      </c>
      <c r="E11" s="11" t="n">
        <v>3</v>
      </c>
      <c r="F11" s="11" t="n">
        <v>7</v>
      </c>
    </row>
    <row r="12">
      <c r="A12" s="25" t="inlineStr">
        <is>
          <t>Chicago</t>
        </is>
      </c>
      <c r="B12" s="11" t="n">
        <v>14</v>
      </c>
      <c r="C12" s="11" t="n">
        <v>2</v>
      </c>
      <c r="D12" s="11" t="n">
        <v>12</v>
      </c>
      <c r="E12" s="11" t="n">
        <v>1</v>
      </c>
      <c r="F12" s="11" t="n">
        <v>11</v>
      </c>
    </row>
    <row r="13">
      <c r="A13" s="25" t="inlineStr">
        <is>
          <t>Clark County (NV)</t>
        </is>
      </c>
      <c r="B13" s="11" t="n">
        <v>13</v>
      </c>
      <c r="C13" s="11" t="n">
        <v>1</v>
      </c>
      <c r="D13" s="11" t="n">
        <v>12</v>
      </c>
      <c r="E13" s="11" t="n">
        <v>7</v>
      </c>
      <c r="F13" s="11" t="n">
        <v>5</v>
      </c>
    </row>
    <row r="14">
      <c r="A14" s="25" t="inlineStr">
        <is>
          <t>Cleveland</t>
        </is>
      </c>
      <c r="B14" s="11" t="n">
        <v>21</v>
      </c>
      <c r="C14" s="11" t="n">
        <v>2</v>
      </c>
      <c r="D14" s="11" t="n">
        <v>19</v>
      </c>
      <c r="E14" s="11" t="n">
        <v>1</v>
      </c>
      <c r="F14" s="11" t="n">
        <v>18</v>
      </c>
    </row>
    <row r="15">
      <c r="A15" s="25" t="inlineStr">
        <is>
          <t>Dallas</t>
        </is>
      </c>
      <c r="B15" s="11" t="n">
        <v>19</v>
      </c>
      <c r="C15" s="11" t="n">
        <v>2</v>
      </c>
      <c r="D15" s="11" t="n">
        <v>17</v>
      </c>
      <c r="E15" s="11" t="inlineStr">
        <is>
          <t>#</t>
        </is>
      </c>
      <c r="F15" s="11" t="n">
        <v>16</v>
      </c>
    </row>
    <row r="16">
      <c r="A16" s="25" t="inlineStr">
        <is>
          <t>Denver</t>
        </is>
      </c>
      <c r="B16" s="11" t="n">
        <v>13</v>
      </c>
      <c r="C16" s="11" t="n">
        <v>2</v>
      </c>
      <c r="D16" s="11" t="n">
        <v>11</v>
      </c>
      <c r="E16" s="11" t="n">
        <v>3</v>
      </c>
      <c r="F16" s="11" t="n">
        <v>8</v>
      </c>
    </row>
    <row r="17">
      <c r="A17" s="25" t="inlineStr">
        <is>
          <t>Detroit</t>
        </is>
      </c>
      <c r="B17" s="11" t="n">
        <v>13</v>
      </c>
      <c r="C17" s="11" t="n">
        <v>4</v>
      </c>
      <c r="D17" s="11" t="n">
        <v>9</v>
      </c>
      <c r="E17" s="11" t="n">
        <v>3</v>
      </c>
      <c r="F17" s="11" t="n">
        <v>6</v>
      </c>
    </row>
    <row r="18">
      <c r="A18" s="25" t="inlineStr">
        <is>
          <t>District of Columbia (DCPS)</t>
        </is>
      </c>
      <c r="B18" s="11" t="n">
        <v>17</v>
      </c>
      <c r="C18" s="11" t="n">
        <v>4</v>
      </c>
      <c r="D18" s="11" t="n">
        <v>13</v>
      </c>
      <c r="E18" s="11" t="n">
        <v>1</v>
      </c>
      <c r="F18" s="11" t="n">
        <v>12</v>
      </c>
    </row>
    <row r="19">
      <c r="A19" s="25" t="inlineStr">
        <is>
          <t>Duval County (FL)</t>
        </is>
      </c>
      <c r="B19" s="11" t="n">
        <v>23</v>
      </c>
      <c r="C19" s="11" t="n">
        <v>2</v>
      </c>
      <c r="D19" s="11" t="n">
        <v>21</v>
      </c>
      <c r="E19" s="11" t="n">
        <v>3</v>
      </c>
      <c r="F19" s="11" t="n">
        <v>18</v>
      </c>
    </row>
    <row r="20">
      <c r="A20" s="25" t="inlineStr">
        <is>
          <t>Fort Worth</t>
        </is>
      </c>
      <c r="B20" s="11" t="n">
        <v>19</v>
      </c>
      <c r="C20" s="11" t="n">
        <v>3</v>
      </c>
      <c r="D20" s="11" t="n">
        <v>16</v>
      </c>
      <c r="E20" s="11" t="n">
        <v>2</v>
      </c>
      <c r="F20" s="11" t="n">
        <v>13</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13</v>
      </c>
      <c r="C22" s="11" t="n">
        <v>2</v>
      </c>
      <c r="D22" s="11" t="n">
        <v>11</v>
      </c>
      <c r="E22" s="11" t="n">
        <v>4</v>
      </c>
      <c r="F22" s="11" t="n">
        <v>7</v>
      </c>
    </row>
    <row r="23">
      <c r="A23" s="25" t="inlineStr">
        <is>
          <t>Hillsborough County (FL)</t>
        </is>
      </c>
      <c r="B23" s="11" t="n">
        <v>20</v>
      </c>
      <c r="C23" s="11" t="n">
        <v>2</v>
      </c>
      <c r="D23" s="11" t="n">
        <v>19</v>
      </c>
      <c r="E23" s="11" t="n">
        <v>4</v>
      </c>
      <c r="F23" s="11" t="n">
        <v>15</v>
      </c>
    </row>
    <row r="24">
      <c r="A24" s="25" t="inlineStr">
        <is>
          <t>Houston</t>
        </is>
      </c>
      <c r="B24" s="11" t="n">
        <v>11</v>
      </c>
      <c r="C24" s="11" t="n">
        <v>2</v>
      </c>
      <c r="D24" s="11" t="n">
        <v>9</v>
      </c>
      <c r="E24" s="11" t="n">
        <v>1</v>
      </c>
      <c r="F24" s="11" t="n">
        <v>7</v>
      </c>
    </row>
    <row r="25">
      <c r="A25" s="25" t="inlineStr">
        <is>
          <t>Jefferson County (KY)</t>
        </is>
      </c>
      <c r="B25" s="11" t="n">
        <v>15</v>
      </c>
      <c r="C25" s="11" t="n">
        <v>4</v>
      </c>
      <c r="D25" s="11" t="n">
        <v>11</v>
      </c>
      <c r="E25" s="11" t="n">
        <v>3</v>
      </c>
      <c r="F25" s="11" t="n">
        <v>8</v>
      </c>
    </row>
    <row r="26">
      <c r="A26" s="25" t="inlineStr">
        <is>
          <t>Los Angeles</t>
        </is>
      </c>
      <c r="B26" s="11" t="n">
        <v>12</v>
      </c>
      <c r="C26" s="11" t="n">
        <v>1</v>
      </c>
      <c r="D26" s="11" t="n">
        <v>11</v>
      </c>
      <c r="E26" s="11" t="n">
        <v>3</v>
      </c>
      <c r="F26" s="11" t="n">
        <v>8</v>
      </c>
    </row>
    <row r="27">
      <c r="A27" s="25" t="inlineStr">
        <is>
          <t>Miami-Dade</t>
        </is>
      </c>
      <c r="B27" s="11" t="n">
        <v>15</v>
      </c>
      <c r="C27" s="11" t="n">
        <v>1</v>
      </c>
      <c r="D27" s="11" t="n">
        <v>13</v>
      </c>
      <c r="E27" s="11" t="n">
        <v>1</v>
      </c>
      <c r="F27" s="11" t="n">
        <v>12</v>
      </c>
    </row>
    <row r="28">
      <c r="A28" s="25" t="inlineStr">
        <is>
          <t>Milwaukee</t>
        </is>
      </c>
      <c r="B28" s="11" t="n">
        <v>20</v>
      </c>
      <c r="C28" s="11" t="n">
        <v>1</v>
      </c>
      <c r="D28" s="11" t="n">
        <v>18</v>
      </c>
      <c r="E28" s="11" t="n">
        <v>3</v>
      </c>
      <c r="F28" s="11" t="n">
        <v>15</v>
      </c>
    </row>
    <row r="29">
      <c r="A29" s="25" t="inlineStr">
        <is>
          <t>New York City</t>
        </is>
      </c>
      <c r="B29" s="11" t="n">
        <v>22</v>
      </c>
      <c r="C29" s="11" t="n">
        <v>1</v>
      </c>
      <c r="D29" s="11" t="n">
        <v>21</v>
      </c>
      <c r="E29" s="11" t="n">
        <v>2</v>
      </c>
      <c r="F29" s="11" t="n">
        <v>20</v>
      </c>
    </row>
    <row r="30">
      <c r="A30" s="25" t="inlineStr">
        <is>
          <t>Philadelphia</t>
        </is>
      </c>
      <c r="B30" s="11" t="n">
        <v>20</v>
      </c>
      <c r="C30" s="11" t="n">
        <v>4</v>
      </c>
      <c r="D30" s="11" t="n">
        <v>16</v>
      </c>
      <c r="E30" s="11" t="n">
        <v>3</v>
      </c>
      <c r="F30" s="11" t="n">
        <v>13</v>
      </c>
    </row>
    <row r="31">
      <c r="A31" s="25" t="inlineStr">
        <is>
          <t>San Diego</t>
        </is>
      </c>
      <c r="B31" s="11" t="n">
        <v>16</v>
      </c>
      <c r="C31" s="11" t="n">
        <v>2</v>
      </c>
      <c r="D31" s="11" t="n">
        <v>14</v>
      </c>
      <c r="E31" s="11" t="n">
        <v>4</v>
      </c>
      <c r="F31" s="11" t="n">
        <v>10</v>
      </c>
    </row>
    <row r="32">
      <c r="A32" s="31" t="inlineStr">
        <is>
          <t>Shelby County (TN)</t>
        </is>
      </c>
      <c r="B32" s="15" t="n">
        <v>11</v>
      </c>
      <c r="C32" s="15" t="n">
        <v>3</v>
      </c>
      <c r="D32" s="15" t="n">
        <v>8</v>
      </c>
      <c r="E32" s="15" t="n">
        <v>2</v>
      </c>
      <c r="F32" s="15" t="n">
        <v>6</v>
      </c>
    </row>
    <row r="33">
      <c r="A33" s="16" t="inlineStr">
        <is>
          <t>— Not available.</t>
        </is>
      </c>
    </row>
    <row r="34">
      <c r="A34" s="16" t="inlineStr">
        <is>
          <t># Rounds to zero.</t>
        </is>
      </c>
    </row>
    <row r="35">
      <c r="A35" s="16" t="inlineStr">
        <is>
          <t>¹ Large city includes students from all cities in the nation with populations of 250,000 or more including the participating districts.</t>
        </is>
      </c>
    </row>
    <row r="36">
      <c r="A36"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7">
      <c r="A37"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8.xml><?xml version="1.0" encoding="utf-8"?>
<worksheet xmlns="http://schemas.openxmlformats.org/spreadsheetml/2006/main">
  <sheetPr>
    <outlinePr summaryBelow="1" summaryRight="1"/>
    <pageSetUpPr/>
  </sheetPr>
  <dimension ref="A1:F60"/>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A-7. Public school and student participation rates in NAEP reading at grade 8, by state/jurisdiction: 2022</t>
        </is>
      </c>
    </row>
    <row r="2">
      <c r="A2" s="17" t="inlineStr">
        <is>
          <t>State/jurisdiction</t>
        </is>
      </c>
      <c r="B2" s="18" t="inlineStr">
        <is>
          <t>School participation</t>
        </is>
      </c>
      <c r="C2" s="19" t="n"/>
      <c r="D2" s="19" t="n"/>
      <c r="E2" s="18" t="inlineStr">
        <is>
          <t>Student participation</t>
        </is>
      </c>
      <c r="F2" s="19" t="n"/>
    </row>
    <row r="3" ht="29.544" customHeight="1">
      <c r="A3" s="6" t="n"/>
      <c r="B3" s="20" t="inlineStr">
        <is>
          <t>Student-weighted percent</t>
        </is>
      </c>
      <c r="C3" s="21" t="inlineStr">
        <is>
          <t>School-weighted percent</t>
        </is>
      </c>
      <c r="D3" s="21" t="inlineStr">
        <is>
          <t>Number of schools participating</t>
        </is>
      </c>
      <c r="E3" s="22" t="inlineStr">
        <is>
          <t>Student-weighted percent</t>
        </is>
      </c>
      <c r="F3" s="21" t="inlineStr">
        <is>
          <t>Number of students assessed</t>
        </is>
      </c>
    </row>
    <row r="4">
      <c r="A4" s="10" t="inlineStr">
        <is>
          <t>Nation (public)</t>
        </is>
      </c>
      <c r="B4" s="11" t="n">
        <v>100</v>
      </c>
      <c r="C4" s="11" t="n">
        <v>100</v>
      </c>
      <c r="D4" s="23" t="n">
        <v>5010</v>
      </c>
      <c r="E4" s="27" t="n">
        <v>89</v>
      </c>
      <c r="F4" s="23" t="n">
        <v>108000</v>
      </c>
    </row>
    <row r="5">
      <c r="A5" s="25" t="inlineStr">
        <is>
          <t>Alabama</t>
        </is>
      </c>
      <c r="B5" s="11" t="n">
        <v>100</v>
      </c>
      <c r="C5" s="11" t="n">
        <v>100</v>
      </c>
      <c r="D5" s="11" t="n">
        <v>90</v>
      </c>
      <c r="E5" s="27" t="n">
        <v>92</v>
      </c>
      <c r="F5" s="23" t="n">
        <v>1800</v>
      </c>
    </row>
    <row r="6">
      <c r="A6" s="25" t="inlineStr">
        <is>
          <t>Alaska</t>
        </is>
      </c>
      <c r="B6" s="11" t="n">
        <v>99</v>
      </c>
      <c r="C6" s="11" t="n">
        <v>94</v>
      </c>
      <c r="D6" s="11" t="n">
        <v>90</v>
      </c>
      <c r="E6" s="27" t="n">
        <v>82</v>
      </c>
      <c r="F6" s="23" t="n">
        <v>1500</v>
      </c>
    </row>
    <row r="7">
      <c r="A7" s="25" t="inlineStr">
        <is>
          <t>Arizona</t>
        </is>
      </c>
      <c r="B7" s="11" t="n">
        <v>100</v>
      </c>
      <c r="C7" s="11" t="n">
        <v>100</v>
      </c>
      <c r="D7" s="11" t="n">
        <v>90</v>
      </c>
      <c r="E7" s="27" t="n">
        <v>90</v>
      </c>
      <c r="F7" s="23" t="n">
        <v>1800</v>
      </c>
    </row>
    <row r="8">
      <c r="A8" s="25" t="inlineStr">
        <is>
          <t>Arkansas</t>
        </is>
      </c>
      <c r="B8" s="11" t="n">
        <v>100</v>
      </c>
      <c r="C8" s="11" t="n">
        <v>100</v>
      </c>
      <c r="D8" s="11" t="n">
        <v>90</v>
      </c>
      <c r="E8" s="27" t="n">
        <v>91</v>
      </c>
      <c r="F8" s="23" t="n">
        <v>1800</v>
      </c>
    </row>
    <row r="9">
      <c r="A9" s="25" t="inlineStr">
        <is>
          <t>California</t>
        </is>
      </c>
      <c r="B9" s="11" t="n">
        <v>100</v>
      </c>
      <c r="C9" s="11" t="n">
        <v>100</v>
      </c>
      <c r="D9" s="11" t="n">
        <v>170</v>
      </c>
      <c r="E9" s="27" t="n">
        <v>88</v>
      </c>
      <c r="F9" s="23" t="n">
        <v>3700</v>
      </c>
    </row>
    <row r="10">
      <c r="A10" s="25" t="inlineStr">
        <is>
          <t>Colorado</t>
        </is>
      </c>
      <c r="B10" s="11" t="n">
        <v>97</v>
      </c>
      <c r="C10" s="11" t="n">
        <v>95</v>
      </c>
      <c r="D10" s="11" t="n">
        <v>110</v>
      </c>
      <c r="E10" s="27" t="n">
        <v>87</v>
      </c>
      <c r="F10" s="23" t="n">
        <v>2300</v>
      </c>
    </row>
    <row r="11">
      <c r="A11" s="25" t="inlineStr">
        <is>
          <t>Connecticut</t>
        </is>
      </c>
      <c r="B11" s="11" t="n">
        <v>99</v>
      </c>
      <c r="C11" s="11" t="n">
        <v>98</v>
      </c>
      <c r="D11" s="11" t="n">
        <v>80</v>
      </c>
      <c r="E11" s="27" t="n">
        <v>88</v>
      </c>
      <c r="F11" s="23" t="n">
        <v>1700</v>
      </c>
    </row>
    <row r="12">
      <c r="A12" s="25" t="inlineStr">
        <is>
          <t>Delaware</t>
        </is>
      </c>
      <c r="B12" s="11" t="n">
        <v>100</v>
      </c>
      <c r="C12" s="11" t="n">
        <v>100</v>
      </c>
      <c r="D12" s="11" t="n">
        <v>50</v>
      </c>
      <c r="E12" s="27" t="n">
        <v>88</v>
      </c>
      <c r="F12" s="23" t="n">
        <v>1700</v>
      </c>
    </row>
    <row r="13">
      <c r="A13" s="25" t="inlineStr">
        <is>
          <t>Florida</t>
        </is>
      </c>
      <c r="B13" s="11" t="n">
        <v>100</v>
      </c>
      <c r="C13" s="11" t="n">
        <v>100</v>
      </c>
      <c r="D13" s="11" t="n">
        <v>200</v>
      </c>
      <c r="E13" s="27" t="n">
        <v>87</v>
      </c>
      <c r="F13" s="23" t="n">
        <v>4400</v>
      </c>
    </row>
    <row r="14">
      <c r="A14" s="25" t="inlineStr">
        <is>
          <t>Georgia</t>
        </is>
      </c>
      <c r="B14" s="11" t="n">
        <v>100</v>
      </c>
      <c r="C14" s="11" t="n">
        <v>100</v>
      </c>
      <c r="D14" s="11" t="n">
        <v>110</v>
      </c>
      <c r="E14" s="27" t="n">
        <v>93</v>
      </c>
      <c r="F14" s="23" t="n">
        <v>2600</v>
      </c>
    </row>
    <row r="15">
      <c r="A15" s="25" t="inlineStr">
        <is>
          <t>Hawaii</t>
        </is>
      </c>
      <c r="B15" s="11" t="n">
        <v>100</v>
      </c>
      <c r="C15" s="11" t="n">
        <v>100</v>
      </c>
      <c r="D15" s="11" t="n">
        <v>50</v>
      </c>
      <c r="E15" s="27" t="n">
        <v>83</v>
      </c>
      <c r="F15" s="23" t="n">
        <v>1600</v>
      </c>
    </row>
    <row r="16">
      <c r="A16" s="25" t="inlineStr">
        <is>
          <t>Idaho</t>
        </is>
      </c>
      <c r="B16" s="11" t="n">
        <v>100</v>
      </c>
      <c r="C16" s="11" t="n">
        <v>100</v>
      </c>
      <c r="D16" s="11" t="n">
        <v>80</v>
      </c>
      <c r="E16" s="27" t="n">
        <v>91</v>
      </c>
      <c r="F16" s="23" t="n">
        <v>1800</v>
      </c>
    </row>
    <row r="17">
      <c r="A17" s="25" t="inlineStr">
        <is>
          <t>Illinois</t>
        </is>
      </c>
      <c r="B17" s="11" t="n">
        <v>100</v>
      </c>
      <c r="C17" s="11" t="n">
        <v>100</v>
      </c>
      <c r="D17" s="11" t="n">
        <v>140</v>
      </c>
      <c r="E17" s="27" t="n">
        <v>88</v>
      </c>
      <c r="F17" s="23" t="n">
        <v>2700</v>
      </c>
    </row>
    <row r="18">
      <c r="A18" s="25" t="inlineStr">
        <is>
          <t>Indiana</t>
        </is>
      </c>
      <c r="B18" s="11" t="n">
        <v>99</v>
      </c>
      <c r="C18" s="11" t="n">
        <v>99</v>
      </c>
      <c r="D18" s="11" t="n">
        <v>80</v>
      </c>
      <c r="E18" s="27" t="n">
        <v>90</v>
      </c>
      <c r="F18" s="23" t="n">
        <v>1700</v>
      </c>
    </row>
    <row r="19">
      <c r="A19" s="25" t="inlineStr">
        <is>
          <t>Iowa</t>
        </is>
      </c>
      <c r="B19" s="11" t="n">
        <v>100</v>
      </c>
      <c r="C19" s="11" t="n">
        <v>100</v>
      </c>
      <c r="D19" s="11" t="n">
        <v>80</v>
      </c>
      <c r="E19" s="27" t="n">
        <v>90</v>
      </c>
      <c r="F19" s="23" t="n">
        <v>1800</v>
      </c>
    </row>
    <row r="20">
      <c r="A20" s="25" t="inlineStr">
        <is>
          <t>Kansas</t>
        </is>
      </c>
      <c r="B20" s="11" t="n">
        <v>100</v>
      </c>
      <c r="C20" s="11" t="n">
        <v>100</v>
      </c>
      <c r="D20" s="11" t="n">
        <v>90</v>
      </c>
      <c r="E20" s="27" t="n">
        <v>93</v>
      </c>
      <c r="F20" s="23" t="n">
        <v>1900</v>
      </c>
    </row>
    <row r="21">
      <c r="A21" s="25" t="inlineStr">
        <is>
          <t>Kentucky</t>
        </is>
      </c>
      <c r="B21" s="11" t="n">
        <v>100</v>
      </c>
      <c r="C21" s="11" t="n">
        <v>100</v>
      </c>
      <c r="D21" s="11" t="n">
        <v>100</v>
      </c>
      <c r="E21" s="27" t="n">
        <v>91</v>
      </c>
      <c r="F21" s="23" t="n">
        <v>2400</v>
      </c>
    </row>
    <row r="22">
      <c r="A22" s="25" t="inlineStr">
        <is>
          <t>Louisiana</t>
        </is>
      </c>
      <c r="B22" s="11" t="n">
        <v>100</v>
      </c>
      <c r="C22" s="11" t="n">
        <v>100</v>
      </c>
      <c r="D22" s="11" t="n">
        <v>90</v>
      </c>
      <c r="E22" s="27" t="n">
        <v>89</v>
      </c>
      <c r="F22" s="23" t="n">
        <v>1700</v>
      </c>
    </row>
    <row r="23">
      <c r="A23" s="25" t="inlineStr">
        <is>
          <t>Maine</t>
        </is>
      </c>
      <c r="B23" s="11" t="n">
        <v>98</v>
      </c>
      <c r="C23" s="11" t="n">
        <v>96</v>
      </c>
      <c r="D23" s="11" t="n">
        <v>90</v>
      </c>
      <c r="E23" s="27" t="n">
        <v>90</v>
      </c>
      <c r="F23" s="23" t="n">
        <v>1800</v>
      </c>
    </row>
    <row r="24">
      <c r="A24" s="25" t="inlineStr">
        <is>
          <t>Maryland</t>
        </is>
      </c>
      <c r="B24" s="11" t="n">
        <v>100</v>
      </c>
      <c r="C24" s="11" t="n">
        <v>100</v>
      </c>
      <c r="D24" s="11" t="n">
        <v>120</v>
      </c>
      <c r="E24" s="27" t="n">
        <v>90</v>
      </c>
      <c r="F24" s="23" t="n">
        <v>2500</v>
      </c>
    </row>
    <row r="25">
      <c r="A25" s="25" t="inlineStr">
        <is>
          <t>Massachusetts</t>
        </is>
      </c>
      <c r="B25" s="11" t="n">
        <v>100</v>
      </c>
      <c r="C25" s="11" t="n">
        <v>100</v>
      </c>
      <c r="D25" s="11" t="n">
        <v>120</v>
      </c>
      <c r="E25" s="27" t="n">
        <v>89</v>
      </c>
      <c r="F25" s="23" t="n">
        <v>2500</v>
      </c>
    </row>
    <row r="26">
      <c r="A26" s="25" t="inlineStr">
        <is>
          <t>Michigan</t>
        </is>
      </c>
      <c r="B26" s="11" t="n">
        <v>100</v>
      </c>
      <c r="C26" s="11" t="n">
        <v>100</v>
      </c>
      <c r="D26" s="11" t="n">
        <v>130</v>
      </c>
      <c r="E26" s="27" t="n">
        <v>86</v>
      </c>
      <c r="F26" s="23" t="n">
        <v>2400</v>
      </c>
    </row>
    <row r="27">
      <c r="A27" s="25" t="inlineStr">
        <is>
          <t>Minnesota</t>
        </is>
      </c>
      <c r="B27" s="11" t="n">
        <v>99</v>
      </c>
      <c r="C27" s="11" t="n">
        <v>99</v>
      </c>
      <c r="D27" s="11" t="n">
        <v>80</v>
      </c>
      <c r="E27" s="27" t="n">
        <v>85</v>
      </c>
      <c r="F27" s="23" t="n">
        <v>1500</v>
      </c>
    </row>
    <row r="28">
      <c r="A28" s="25" t="inlineStr">
        <is>
          <t>Mississippi</t>
        </is>
      </c>
      <c r="B28" s="11" t="n">
        <v>100</v>
      </c>
      <c r="C28" s="11" t="n">
        <v>100</v>
      </c>
      <c r="D28" s="11" t="n">
        <v>80</v>
      </c>
      <c r="E28" s="27" t="n">
        <v>92</v>
      </c>
      <c r="F28" s="23" t="n">
        <v>1900</v>
      </c>
    </row>
    <row r="29">
      <c r="A29" s="25" t="inlineStr">
        <is>
          <t>Missouri</t>
        </is>
      </c>
      <c r="B29" s="11" t="n">
        <v>100</v>
      </c>
      <c r="C29" s="11" t="n">
        <v>100</v>
      </c>
      <c r="D29" s="11" t="n">
        <v>90</v>
      </c>
      <c r="E29" s="27" t="n">
        <v>92</v>
      </c>
      <c r="F29" s="23" t="n">
        <v>1800</v>
      </c>
    </row>
    <row r="30">
      <c r="A30" s="25" t="inlineStr">
        <is>
          <t>Montana</t>
        </is>
      </c>
      <c r="B30" s="11" t="n">
        <v>100</v>
      </c>
      <c r="C30" s="11" t="n">
        <v>98</v>
      </c>
      <c r="D30" s="11" t="n">
        <v>100</v>
      </c>
      <c r="E30" s="27" t="n">
        <v>87</v>
      </c>
      <c r="F30" s="23" t="n">
        <v>1700</v>
      </c>
    </row>
    <row r="31">
      <c r="A31" s="25" t="inlineStr">
        <is>
          <t>Nebraska</t>
        </is>
      </c>
      <c r="B31" s="11" t="n">
        <v>100</v>
      </c>
      <c r="C31" s="11" t="n">
        <v>100</v>
      </c>
      <c r="D31" s="11" t="n">
        <v>100</v>
      </c>
      <c r="E31" s="27" t="n">
        <v>93</v>
      </c>
      <c r="F31" s="23" t="n">
        <v>1900</v>
      </c>
    </row>
    <row r="32">
      <c r="A32" s="25" t="inlineStr">
        <is>
          <t>Nevada</t>
        </is>
      </c>
      <c r="B32" s="11" t="n">
        <v>100</v>
      </c>
      <c r="C32" s="11" t="n">
        <v>100</v>
      </c>
      <c r="D32" s="11" t="n">
        <v>90</v>
      </c>
      <c r="E32" s="27" t="n">
        <v>88</v>
      </c>
      <c r="F32" s="23" t="n">
        <v>2000</v>
      </c>
    </row>
    <row r="33">
      <c r="A33" s="25" t="inlineStr">
        <is>
          <t>New Hampshire</t>
        </is>
      </c>
      <c r="B33" s="11" t="n">
        <v>99</v>
      </c>
      <c r="C33" s="11" t="n">
        <v>99</v>
      </c>
      <c r="D33" s="11" t="n">
        <v>80</v>
      </c>
      <c r="E33" s="27" t="n">
        <v>85</v>
      </c>
      <c r="F33" s="23" t="n">
        <v>1700</v>
      </c>
    </row>
    <row r="34">
      <c r="A34" s="25" t="inlineStr">
        <is>
          <t>New Jersey</t>
        </is>
      </c>
      <c r="B34" s="11" t="n">
        <v>99</v>
      </c>
      <c r="C34" s="11" t="n">
        <v>99</v>
      </c>
      <c r="D34" s="11" t="n">
        <v>80</v>
      </c>
      <c r="E34" s="27" t="n">
        <v>89</v>
      </c>
      <c r="F34" s="23" t="n">
        <v>1800</v>
      </c>
    </row>
    <row r="35">
      <c r="A35" s="25" t="inlineStr">
        <is>
          <t>New Mexico</t>
        </is>
      </c>
      <c r="B35" s="11" t="n">
        <v>100</v>
      </c>
      <c r="C35" s="11" t="n">
        <v>100</v>
      </c>
      <c r="D35" s="11" t="n">
        <v>100</v>
      </c>
      <c r="E35" s="27" t="n">
        <v>87</v>
      </c>
      <c r="F35" s="23" t="n">
        <v>2100</v>
      </c>
    </row>
    <row r="36">
      <c r="A36" s="25" t="inlineStr">
        <is>
          <t>New York</t>
        </is>
      </c>
      <c r="B36" s="11" t="n">
        <v>98</v>
      </c>
      <c r="C36" s="11" t="n">
        <v>98</v>
      </c>
      <c r="D36" s="11" t="n">
        <v>120</v>
      </c>
      <c r="E36" s="27" t="n">
        <v>82</v>
      </c>
      <c r="F36" s="23" t="n">
        <v>2300</v>
      </c>
    </row>
    <row r="37">
      <c r="A37" s="25" t="inlineStr">
        <is>
          <t>North Carolina</t>
        </is>
      </c>
      <c r="B37" s="11" t="n">
        <v>100</v>
      </c>
      <c r="C37" s="11" t="n">
        <v>100</v>
      </c>
      <c r="D37" s="11" t="n">
        <v>130</v>
      </c>
      <c r="E37" s="27" t="n">
        <v>89</v>
      </c>
      <c r="F37" s="23" t="n">
        <v>3300</v>
      </c>
    </row>
    <row r="38">
      <c r="A38" s="25" t="inlineStr">
        <is>
          <t>North Dakota</t>
        </is>
      </c>
      <c r="B38" s="11" t="n">
        <v>100</v>
      </c>
      <c r="C38" s="11" t="n">
        <v>100</v>
      </c>
      <c r="D38" s="11" t="n">
        <v>80</v>
      </c>
      <c r="E38" s="27" t="n">
        <v>89</v>
      </c>
      <c r="F38" s="23" t="n">
        <v>1700</v>
      </c>
    </row>
    <row r="39">
      <c r="A39" s="25" t="inlineStr">
        <is>
          <t>Ohio</t>
        </is>
      </c>
      <c r="B39" s="11" t="n">
        <v>100</v>
      </c>
      <c r="C39" s="11" t="n">
        <v>100</v>
      </c>
      <c r="D39" s="11" t="n">
        <v>130</v>
      </c>
      <c r="E39" s="27" t="n">
        <v>89</v>
      </c>
      <c r="F39" s="23" t="n">
        <v>2400</v>
      </c>
    </row>
    <row r="40">
      <c r="A40" s="25" t="inlineStr">
        <is>
          <t>Oklahoma</t>
        </is>
      </c>
      <c r="B40" s="11" t="n">
        <v>100</v>
      </c>
      <c r="C40" s="11" t="n">
        <v>100</v>
      </c>
      <c r="D40" s="11" t="n">
        <v>90</v>
      </c>
      <c r="E40" s="27" t="n">
        <v>93</v>
      </c>
      <c r="F40" s="23" t="n">
        <v>1700</v>
      </c>
    </row>
    <row r="41">
      <c r="A41" s="25" t="inlineStr">
        <is>
          <t>Oregon</t>
        </is>
      </c>
      <c r="B41" s="11" t="n">
        <v>100</v>
      </c>
      <c r="C41" s="11" t="n">
        <v>100</v>
      </c>
      <c r="D41" s="11" t="n">
        <v>90</v>
      </c>
      <c r="E41" s="27" t="n">
        <v>85</v>
      </c>
      <c r="F41" s="23" t="n">
        <v>1600</v>
      </c>
    </row>
    <row r="42">
      <c r="A42" s="25" t="inlineStr">
        <is>
          <t>Pennsylvania</t>
        </is>
      </c>
      <c r="B42" s="11" t="n">
        <v>99</v>
      </c>
      <c r="C42" s="11" t="n">
        <v>100</v>
      </c>
      <c r="D42" s="11" t="n">
        <v>120</v>
      </c>
      <c r="E42" s="27" t="n">
        <v>89</v>
      </c>
      <c r="F42" s="23" t="n">
        <v>2300</v>
      </c>
    </row>
    <row r="43">
      <c r="A43" s="25" t="inlineStr">
        <is>
          <t>Rhode Island</t>
        </is>
      </c>
      <c r="B43" s="11" t="n">
        <v>100</v>
      </c>
      <c r="C43" s="11" t="n">
        <v>100</v>
      </c>
      <c r="D43" s="11" t="n">
        <v>60</v>
      </c>
      <c r="E43" s="27" t="n">
        <v>90</v>
      </c>
      <c r="F43" s="23" t="n">
        <v>1800</v>
      </c>
    </row>
    <row r="44">
      <c r="A44" s="25" t="inlineStr">
        <is>
          <t>South Carolina</t>
        </is>
      </c>
      <c r="B44" s="11" t="n">
        <v>100</v>
      </c>
      <c r="C44" s="11" t="n">
        <v>100</v>
      </c>
      <c r="D44" s="11" t="n">
        <v>90</v>
      </c>
      <c r="E44" s="27" t="n">
        <v>92</v>
      </c>
      <c r="F44" s="23" t="n">
        <v>1800</v>
      </c>
    </row>
    <row r="45">
      <c r="A45" s="25" t="inlineStr">
        <is>
          <t>South Dakota</t>
        </is>
      </c>
      <c r="B45" s="11" t="n">
        <v>99</v>
      </c>
      <c r="C45" s="11" t="n">
        <v>99</v>
      </c>
      <c r="D45" s="11" t="n">
        <v>90</v>
      </c>
      <c r="E45" s="27" t="n">
        <v>92</v>
      </c>
      <c r="F45" s="23" t="n">
        <v>1900</v>
      </c>
    </row>
    <row r="46">
      <c r="A46" s="25" t="inlineStr">
        <is>
          <t>Tennessee</t>
        </is>
      </c>
      <c r="B46" s="11" t="n">
        <v>98</v>
      </c>
      <c r="C46" s="11" t="n">
        <v>96</v>
      </c>
      <c r="D46" s="11" t="n">
        <v>110</v>
      </c>
      <c r="E46" s="27" t="n">
        <v>89</v>
      </c>
      <c r="F46" s="23" t="n">
        <v>2400</v>
      </c>
    </row>
    <row r="47">
      <c r="A47" s="25" t="inlineStr">
        <is>
          <t>Texas</t>
        </is>
      </c>
      <c r="B47" s="11" t="n">
        <v>100</v>
      </c>
      <c r="C47" s="11" t="n">
        <v>100</v>
      </c>
      <c r="D47" s="11" t="n">
        <v>200</v>
      </c>
      <c r="E47" s="27" t="n">
        <v>91</v>
      </c>
      <c r="F47" s="23" t="n">
        <v>5500</v>
      </c>
    </row>
    <row r="48">
      <c r="A48" s="25" t="inlineStr">
        <is>
          <t>Utah</t>
        </is>
      </c>
      <c r="B48" s="11" t="n">
        <v>100</v>
      </c>
      <c r="C48" s="11" t="n">
        <v>100</v>
      </c>
      <c r="D48" s="11" t="n">
        <v>90</v>
      </c>
      <c r="E48" s="27" t="n">
        <v>88</v>
      </c>
      <c r="F48" s="23" t="n">
        <v>1700</v>
      </c>
    </row>
    <row r="49">
      <c r="A49" s="25" t="inlineStr">
        <is>
          <t>Vermont</t>
        </is>
      </c>
      <c r="B49" s="11" t="n">
        <v>100</v>
      </c>
      <c r="C49" s="11" t="n">
        <v>100</v>
      </c>
      <c r="D49" s="11" t="n">
        <v>90</v>
      </c>
      <c r="E49" s="27" t="n">
        <v>87</v>
      </c>
      <c r="F49" s="23" t="n">
        <v>1800</v>
      </c>
    </row>
    <row r="50">
      <c r="A50" s="25" t="inlineStr">
        <is>
          <t>Virginia</t>
        </is>
      </c>
      <c r="B50" s="11" t="n">
        <v>99</v>
      </c>
      <c r="C50" s="11" t="n">
        <v>100</v>
      </c>
      <c r="D50" s="11" t="n">
        <v>80</v>
      </c>
      <c r="E50" s="27" t="n">
        <v>89</v>
      </c>
      <c r="F50" s="23" t="n">
        <v>1700</v>
      </c>
    </row>
    <row r="51">
      <c r="A51" s="25" t="inlineStr">
        <is>
          <t>Washington</t>
        </is>
      </c>
      <c r="B51" s="11" t="n">
        <v>100</v>
      </c>
      <c r="C51" s="11" t="n">
        <v>100</v>
      </c>
      <c r="D51" s="11" t="n">
        <v>90</v>
      </c>
      <c r="E51" s="27" t="n">
        <v>85</v>
      </c>
      <c r="F51" s="23" t="n">
        <v>1800</v>
      </c>
    </row>
    <row r="52">
      <c r="A52" s="25" t="inlineStr">
        <is>
          <t>West Virginia</t>
        </is>
      </c>
      <c r="B52" s="11" t="n">
        <v>100</v>
      </c>
      <c r="C52" s="11" t="n">
        <v>100</v>
      </c>
      <c r="D52" s="11" t="n">
        <v>90</v>
      </c>
      <c r="E52" s="27" t="n">
        <v>91</v>
      </c>
      <c r="F52" s="23" t="n">
        <v>1800</v>
      </c>
    </row>
    <row r="53">
      <c r="A53" s="25" t="inlineStr">
        <is>
          <t>Wisconsin</t>
        </is>
      </c>
      <c r="B53" s="11" t="n">
        <v>100</v>
      </c>
      <c r="C53" s="11" t="n">
        <v>100</v>
      </c>
      <c r="D53" s="11" t="n">
        <v>130</v>
      </c>
      <c r="E53" s="27" t="n">
        <v>88</v>
      </c>
      <c r="F53" s="23" t="n">
        <v>2600</v>
      </c>
    </row>
    <row r="54">
      <c r="A54" s="25" t="inlineStr">
        <is>
          <t>Wyoming</t>
        </is>
      </c>
      <c r="B54" s="11" t="n">
        <v>100</v>
      </c>
      <c r="C54" s="11" t="n">
        <v>100</v>
      </c>
      <c r="D54" s="11" t="n">
        <v>60</v>
      </c>
      <c r="E54" s="27" t="n">
        <v>87</v>
      </c>
      <c r="F54" s="23" t="n">
        <v>1700</v>
      </c>
    </row>
    <row r="55">
      <c r="A55" s="12" t="inlineStr">
        <is>
          <t>Other jurisdictions</t>
        </is>
      </c>
      <c r="B55" s="13" t="n"/>
      <c r="C55" s="13" t="n"/>
      <c r="D55" s="13" t="n"/>
      <c r="E55" s="13" t="n"/>
      <c r="F55" s="13" t="n"/>
    </row>
    <row r="56">
      <c r="A56" s="26" t="inlineStr">
        <is>
          <t>District of Columbia</t>
        </is>
      </c>
      <c r="B56" s="11" t="n">
        <v>100</v>
      </c>
      <c r="C56" s="11" t="n">
        <v>100</v>
      </c>
      <c r="D56" s="11" t="n">
        <v>70</v>
      </c>
      <c r="E56" s="27" t="n">
        <v>84</v>
      </c>
      <c r="F56" s="23" t="n">
        <v>1600</v>
      </c>
    </row>
    <row r="57">
      <c r="A57" s="28" t="inlineStr">
        <is>
          <t>DoDEA¹</t>
        </is>
      </c>
      <c r="B57" s="15" t="n">
        <v>94</v>
      </c>
      <c r="C57" s="15" t="n">
        <v>86</v>
      </c>
      <c r="D57" s="15" t="n">
        <v>40</v>
      </c>
      <c r="E57" s="32" t="n">
        <v>90</v>
      </c>
      <c r="F57" s="29" t="n">
        <v>1700</v>
      </c>
    </row>
    <row r="58">
      <c r="A58" s="16" t="inlineStr">
        <is>
          <t>¹ Department of Defense Education Activity (overseas and domestic schools).</t>
        </is>
      </c>
    </row>
    <row r="59">
      <c r="A59" s="16" t="inlineStr">
        <is>
          <t>NOTE: Beginning with the 2017 assessment, NAEP reading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is>
      </c>
    </row>
    <row r="60">
      <c r="A60" s="16" t="inlineStr">
        <is>
          <t>SOURCE: U.S. Department of Education, Institute of Education Sciences, National Center for Education Statistics, National Assessment of Educational Progress (NAEP), 2022 Reading Assessment.</t>
        </is>
      </c>
    </row>
  </sheetData>
  <mergeCells count="4">
    <mergeCell ref="A2:A3"/>
    <mergeCell ref="B2:D2"/>
    <mergeCell ref="E2:F2"/>
    <mergeCell ref="A55:F55"/>
  </mergeCells>
  <pageMargins left="0.75" right="0.75" top="1" bottom="1" header="0.5" footer="0.5"/>
</worksheet>
</file>

<file path=xl/worksheets/sheet80.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A-34. Percentage of eighth-grade public school students identified as students with disabilities (SD)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5</v>
      </c>
      <c r="D4" s="11" t="n">
        <v>8</v>
      </c>
      <c r="E4" s="11" t="n">
        <v>5</v>
      </c>
      <c r="F4" s="11" t="n">
        <v>4</v>
      </c>
      <c r="G4" s="27" t="n">
        <v>14</v>
      </c>
      <c r="H4" s="11" t="n">
        <v>4</v>
      </c>
      <c r="I4" s="11" t="n">
        <v>10</v>
      </c>
      <c r="J4" s="11" t="n">
        <v>5</v>
      </c>
      <c r="K4" s="11" t="n">
        <v>5</v>
      </c>
    </row>
    <row r="5">
      <c r="A5" s="10" t="inlineStr">
        <is>
          <t>Large City¹ (public)</t>
        </is>
      </c>
      <c r="B5" s="11" t="n">
        <v>13</v>
      </c>
      <c r="C5" s="11" t="n">
        <v>4</v>
      </c>
      <c r="D5" s="11" t="n">
        <v>9</v>
      </c>
      <c r="E5" s="11" t="n">
        <v>6</v>
      </c>
      <c r="F5" s="11" t="n">
        <v>3</v>
      </c>
      <c r="G5" s="27" t="n">
        <v>14</v>
      </c>
      <c r="H5" s="11" t="n">
        <v>4</v>
      </c>
      <c r="I5" s="11" t="n">
        <v>10</v>
      </c>
      <c r="J5" s="11" t="n">
        <v>5</v>
      </c>
      <c r="K5" s="11" t="n">
        <v>5</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5</v>
      </c>
      <c r="C7" s="11" t="n">
        <v>1</v>
      </c>
      <c r="D7" s="11" t="n">
        <v>4</v>
      </c>
      <c r="E7" s="11" t="n">
        <v>3</v>
      </c>
      <c r="F7" s="11" t="n">
        <v>1</v>
      </c>
      <c r="G7" s="27" t="n">
        <v>11</v>
      </c>
      <c r="H7" s="11" t="n">
        <v>3</v>
      </c>
      <c r="I7" s="11" t="n">
        <v>8</v>
      </c>
      <c r="J7" s="11" t="n">
        <v>4</v>
      </c>
      <c r="K7" s="11" t="n">
        <v>3</v>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20</v>
      </c>
      <c r="H10" s="11" t="n">
        <v>5</v>
      </c>
      <c r="I10" s="11" t="n">
        <v>16</v>
      </c>
      <c r="J10" s="11" t="n">
        <v>6</v>
      </c>
      <c r="K10" s="11" t="n">
        <v>9</v>
      </c>
    </row>
    <row r="11">
      <c r="A11" s="25" t="inlineStr">
        <is>
          <t>Charlotte</t>
        </is>
      </c>
      <c r="B11" s="11" t="inlineStr">
        <is>
          <t>—</t>
        </is>
      </c>
      <c r="C11" s="11" t="inlineStr">
        <is>
          <t>—</t>
        </is>
      </c>
      <c r="D11" s="11" t="inlineStr">
        <is>
          <t>—</t>
        </is>
      </c>
      <c r="E11" s="11" t="inlineStr">
        <is>
          <t>—</t>
        </is>
      </c>
      <c r="F11" s="11" t="inlineStr">
        <is>
          <t>—</t>
        </is>
      </c>
      <c r="G11" s="27" t="n">
        <v>13</v>
      </c>
      <c r="H11" s="11" t="n">
        <v>3</v>
      </c>
      <c r="I11" s="11" t="n">
        <v>9</v>
      </c>
      <c r="J11" s="11" t="n">
        <v>3</v>
      </c>
      <c r="K11" s="11" t="n">
        <v>7</v>
      </c>
    </row>
    <row r="12">
      <c r="A12" s="25" t="inlineStr">
        <is>
          <t>Chicago</t>
        </is>
      </c>
      <c r="B12" s="11" t="n">
        <v>15</v>
      </c>
      <c r="C12" s="11" t="n">
        <v>3</v>
      </c>
      <c r="D12" s="11" t="n">
        <v>12</v>
      </c>
      <c r="E12" s="11" t="n">
        <v>6</v>
      </c>
      <c r="F12" s="11" t="n">
        <v>6</v>
      </c>
      <c r="G12" s="27" t="n">
        <v>16</v>
      </c>
      <c r="H12" s="11" t="n">
        <v>5</v>
      </c>
      <c r="I12" s="11" t="n">
        <v>11</v>
      </c>
      <c r="J12" s="11" t="n">
        <v>5</v>
      </c>
      <c r="K12" s="11" t="n">
        <v>6</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20</v>
      </c>
      <c r="H14" s="11" t="n">
        <v>12</v>
      </c>
      <c r="I14" s="11" t="n">
        <v>8</v>
      </c>
      <c r="J14" s="11" t="n">
        <v>2</v>
      </c>
      <c r="K14" s="11" t="n">
        <v>6</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16</v>
      </c>
      <c r="C18" s="11" t="n">
        <v>6</v>
      </c>
      <c r="D18" s="11" t="n">
        <v>11</v>
      </c>
      <c r="E18" s="11" t="n">
        <v>4</v>
      </c>
      <c r="F18" s="11" t="n">
        <v>7</v>
      </c>
      <c r="G18" s="27" t="n">
        <v>16</v>
      </c>
      <c r="H18" s="11" t="n">
        <v>6</v>
      </c>
      <c r="I18" s="11" t="n">
        <v>10</v>
      </c>
      <c r="J18" s="11" t="n">
        <v>3</v>
      </c>
      <c r="K18" s="11" t="n">
        <v>7</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15</v>
      </c>
      <c r="C24" s="11" t="n">
        <v>5</v>
      </c>
      <c r="D24" s="11" t="n">
        <v>10</v>
      </c>
      <c r="E24" s="11" t="n">
        <v>10</v>
      </c>
      <c r="F24" s="11" t="inlineStr">
        <is>
          <t>#</t>
        </is>
      </c>
      <c r="G24" s="27" t="n">
        <v>18</v>
      </c>
      <c r="H24" s="11" t="n">
        <v>7</v>
      </c>
      <c r="I24" s="11" t="n">
        <v>11</v>
      </c>
      <c r="J24" s="11" t="n">
        <v>11</v>
      </c>
      <c r="K24" s="11" t="inlineStr">
        <is>
          <t>#</t>
        </is>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12</v>
      </c>
      <c r="C26" s="11" t="n">
        <v>3</v>
      </c>
      <c r="D26" s="11" t="n">
        <v>10</v>
      </c>
      <c r="E26" s="11" t="n">
        <v>7</v>
      </c>
      <c r="F26" s="11" t="n">
        <v>2</v>
      </c>
      <c r="G26" s="27" t="n">
        <v>13</v>
      </c>
      <c r="H26" s="11" t="n">
        <v>3</v>
      </c>
      <c r="I26" s="11" t="n">
        <v>10</v>
      </c>
      <c r="J26" s="11" t="n">
        <v>5</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14</v>
      </c>
      <c r="C29" s="11" t="n">
        <v>6</v>
      </c>
      <c r="D29" s="11" t="n">
        <v>8</v>
      </c>
      <c r="E29" s="11" t="n">
        <v>3</v>
      </c>
      <c r="F29" s="11" t="n">
        <v>5</v>
      </c>
      <c r="G29" s="27" t="n">
        <v>14</v>
      </c>
      <c r="H29" s="11" t="n">
        <v>2</v>
      </c>
      <c r="I29" s="11" t="n">
        <v>12</v>
      </c>
      <c r="J29" s="11" t="n">
        <v>2</v>
      </c>
      <c r="K29" s="11" t="n">
        <v>10</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11</v>
      </c>
      <c r="H31" s="11" t="n">
        <v>1</v>
      </c>
      <c r="I31" s="11" t="n">
        <v>9</v>
      </c>
      <c r="J31" s="11" t="n">
        <v>7</v>
      </c>
      <c r="K31" s="11" t="n">
        <v>3</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1.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A-34. Percentage of eighth-grade public school students identified as students with disabilities (SD)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4</v>
      </c>
      <c r="D4" s="11" t="n">
        <v>9</v>
      </c>
      <c r="E4" s="11" t="n">
        <v>3</v>
      </c>
      <c r="F4" s="11" t="n">
        <v>6</v>
      </c>
      <c r="G4" s="27" t="n">
        <v>13</v>
      </c>
      <c r="H4" s="11" t="n">
        <v>5</v>
      </c>
      <c r="I4" s="11" t="n">
        <v>9</v>
      </c>
      <c r="J4" s="11" t="n">
        <v>3</v>
      </c>
      <c r="K4" s="11" t="n">
        <v>6</v>
      </c>
    </row>
    <row r="5">
      <c r="A5" s="10" t="inlineStr">
        <is>
          <t>Large City¹ (public)</t>
        </is>
      </c>
      <c r="B5" s="11" t="n">
        <v>12</v>
      </c>
      <c r="C5" s="11" t="n">
        <v>4</v>
      </c>
      <c r="D5" s="11" t="n">
        <v>9</v>
      </c>
      <c r="E5" s="11" t="n">
        <v>3</v>
      </c>
      <c r="F5" s="11" t="n">
        <v>5</v>
      </c>
      <c r="G5" s="27" t="n">
        <v>13</v>
      </c>
      <c r="H5" s="11" t="n">
        <v>4</v>
      </c>
      <c r="I5" s="11" t="n">
        <v>9</v>
      </c>
      <c r="J5" s="11" t="n">
        <v>3</v>
      </c>
      <c r="K5" s="11" t="n">
        <v>6</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10</v>
      </c>
      <c r="C7" s="11" t="n">
        <v>3</v>
      </c>
      <c r="D7" s="11" t="n">
        <v>7</v>
      </c>
      <c r="E7" s="11" t="n">
        <v>2</v>
      </c>
      <c r="F7" s="11" t="n">
        <v>5</v>
      </c>
      <c r="G7" s="27" t="n">
        <v>12</v>
      </c>
      <c r="H7" s="11" t="n">
        <v>7</v>
      </c>
      <c r="I7" s="11" t="n">
        <v>4</v>
      </c>
      <c r="J7" s="11" t="n">
        <v>2</v>
      </c>
      <c r="K7" s="11" t="n">
        <v>2</v>
      </c>
    </row>
    <row r="8">
      <c r="A8" s="25" t="inlineStr">
        <is>
          <t>Austin</t>
        </is>
      </c>
      <c r="B8" s="11" t="n">
        <v>15</v>
      </c>
      <c r="C8" s="11" t="n">
        <v>8</v>
      </c>
      <c r="D8" s="11" t="n">
        <v>7</v>
      </c>
      <c r="E8" s="11" t="n">
        <v>5</v>
      </c>
      <c r="F8" s="11" t="n">
        <v>2</v>
      </c>
      <c r="G8" s="27" t="n">
        <v>17</v>
      </c>
      <c r="H8" s="11" t="n">
        <v>5</v>
      </c>
      <c r="I8" s="11" t="n">
        <v>12</v>
      </c>
      <c r="J8" s="11" t="n">
        <v>7</v>
      </c>
      <c r="K8" s="11" t="n">
        <v>5</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17</v>
      </c>
      <c r="C10" s="11" t="n">
        <v>5</v>
      </c>
      <c r="D10" s="11" t="n">
        <v>12</v>
      </c>
      <c r="E10" s="11" t="n">
        <v>3</v>
      </c>
      <c r="F10" s="11" t="n">
        <v>9</v>
      </c>
      <c r="G10" s="27" t="n">
        <v>21</v>
      </c>
      <c r="H10" s="11" t="n">
        <v>6</v>
      </c>
      <c r="I10" s="11" t="n">
        <v>15</v>
      </c>
      <c r="J10" s="11" t="n">
        <v>2</v>
      </c>
      <c r="K10" s="11" t="n">
        <v>12</v>
      </c>
    </row>
    <row r="11">
      <c r="A11" s="25" t="inlineStr">
        <is>
          <t>Charlotte</t>
        </is>
      </c>
      <c r="B11" s="11" t="n">
        <v>11</v>
      </c>
      <c r="C11" s="11" t="n">
        <v>1</v>
      </c>
      <c r="D11" s="11" t="n">
        <v>9</v>
      </c>
      <c r="E11" s="11" t="n">
        <v>2</v>
      </c>
      <c r="F11" s="11" t="n">
        <v>7</v>
      </c>
      <c r="G11" s="27" t="n">
        <v>11</v>
      </c>
      <c r="H11" s="11" t="n">
        <v>2</v>
      </c>
      <c r="I11" s="11" t="n">
        <v>9</v>
      </c>
      <c r="J11" s="11" t="n">
        <v>2</v>
      </c>
      <c r="K11" s="11" t="n">
        <v>7</v>
      </c>
    </row>
    <row r="12">
      <c r="A12" s="25" t="inlineStr">
        <is>
          <t>Chicago</t>
        </is>
      </c>
      <c r="B12" s="11" t="n">
        <v>16</v>
      </c>
      <c r="C12" s="11" t="n">
        <v>3</v>
      </c>
      <c r="D12" s="11" t="n">
        <v>13</v>
      </c>
      <c r="E12" s="11" t="n">
        <v>4</v>
      </c>
      <c r="F12" s="11" t="n">
        <v>10</v>
      </c>
      <c r="G12" s="27" t="n">
        <v>19</v>
      </c>
      <c r="H12" s="11" t="n">
        <v>4</v>
      </c>
      <c r="I12" s="11" t="n">
        <v>14</v>
      </c>
      <c r="J12" s="11" t="n">
        <v>2</v>
      </c>
      <c r="K12" s="11" t="n">
        <v>12</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18</v>
      </c>
      <c r="C14" s="11" t="n">
        <v>12</v>
      </c>
      <c r="D14" s="11" t="n">
        <v>6</v>
      </c>
      <c r="E14" s="11" t="n">
        <v>2</v>
      </c>
      <c r="F14" s="11" t="n">
        <v>4</v>
      </c>
      <c r="G14" s="27" t="n">
        <v>20</v>
      </c>
      <c r="H14" s="11" t="n">
        <v>15</v>
      </c>
      <c r="I14" s="11" t="n">
        <v>5</v>
      </c>
      <c r="J14" s="11" t="n">
        <v>1</v>
      </c>
      <c r="K14" s="11" t="n">
        <v>4</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16</v>
      </c>
      <c r="C18" s="11" t="n">
        <v>6</v>
      </c>
      <c r="D18" s="11" t="n">
        <v>10</v>
      </c>
      <c r="E18" s="11" t="n">
        <v>2</v>
      </c>
      <c r="F18" s="11" t="n">
        <v>8</v>
      </c>
      <c r="G18" s="27" t="n">
        <v>18</v>
      </c>
      <c r="H18" s="11" t="n">
        <v>12</v>
      </c>
      <c r="I18" s="11" t="n">
        <v>6</v>
      </c>
      <c r="J18" s="11" t="n">
        <v>2</v>
      </c>
      <c r="K18" s="11" t="n">
        <v>4</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13</v>
      </c>
      <c r="C24" s="11" t="n">
        <v>5</v>
      </c>
      <c r="D24" s="11" t="n">
        <v>8</v>
      </c>
      <c r="E24" s="11" t="n">
        <v>6</v>
      </c>
      <c r="F24" s="11" t="n">
        <v>2</v>
      </c>
      <c r="G24" s="27" t="n">
        <v>13</v>
      </c>
      <c r="H24" s="11" t="n">
        <v>6</v>
      </c>
      <c r="I24" s="11" t="n">
        <v>7</v>
      </c>
      <c r="J24" s="11" t="n">
        <v>3</v>
      </c>
      <c r="K24" s="11" t="n">
        <v>4</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12</v>
      </c>
      <c r="C26" s="11" t="n">
        <v>3</v>
      </c>
      <c r="D26" s="11" t="n">
        <v>9</v>
      </c>
      <c r="E26" s="11" t="n">
        <v>5</v>
      </c>
      <c r="F26" s="11" t="n">
        <v>3</v>
      </c>
      <c r="G26" s="27" t="n">
        <v>11</v>
      </c>
      <c r="H26" s="11" t="n">
        <v>2</v>
      </c>
      <c r="I26" s="11" t="n">
        <v>9</v>
      </c>
      <c r="J26" s="11" t="n">
        <v>4</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10</v>
      </c>
      <c r="C29" s="11" t="n">
        <v>2</v>
      </c>
      <c r="D29" s="11" t="n">
        <v>8</v>
      </c>
      <c r="E29" s="11" t="n">
        <v>1</v>
      </c>
      <c r="F29" s="11" t="n">
        <v>8</v>
      </c>
      <c r="G29" s="27" t="n">
        <v>15</v>
      </c>
      <c r="H29" s="11" t="n">
        <v>1</v>
      </c>
      <c r="I29" s="11" t="n">
        <v>13</v>
      </c>
      <c r="J29" s="11" t="n">
        <v>1</v>
      </c>
      <c r="K29" s="11" t="n">
        <v>12</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12</v>
      </c>
      <c r="C31" s="11" t="n">
        <v>4</v>
      </c>
      <c r="D31" s="11" t="n">
        <v>9</v>
      </c>
      <c r="E31" s="11" t="n">
        <v>5</v>
      </c>
      <c r="F31" s="11" t="n">
        <v>4</v>
      </c>
      <c r="G31" s="27" t="n">
        <v>12</v>
      </c>
      <c r="H31" s="11" t="n">
        <v>3</v>
      </c>
      <c r="I31" s="11" t="n">
        <v>8</v>
      </c>
      <c r="J31" s="11" t="n">
        <v>4</v>
      </c>
      <c r="K31" s="11" t="n">
        <v>5</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2.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A-34. Percentage of eighth-grade public school students identified as students with disabilities (SD)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4</v>
      </c>
      <c r="D4" s="11" t="n">
        <v>9</v>
      </c>
      <c r="E4" s="11" t="n">
        <v>2</v>
      </c>
      <c r="F4" s="11" t="n">
        <v>7</v>
      </c>
      <c r="G4" s="27" t="n">
        <v>13</v>
      </c>
      <c r="H4" s="11" t="n">
        <v>3</v>
      </c>
      <c r="I4" s="11" t="n">
        <v>10</v>
      </c>
      <c r="J4" s="11" t="n">
        <v>2</v>
      </c>
      <c r="K4" s="11" t="n">
        <v>8</v>
      </c>
    </row>
    <row r="5">
      <c r="A5" s="10" t="inlineStr">
        <is>
          <t>Large City¹ (public)</t>
        </is>
      </c>
      <c r="B5" s="11" t="n">
        <v>13</v>
      </c>
      <c r="C5" s="11" t="n">
        <v>4</v>
      </c>
      <c r="D5" s="11" t="n">
        <v>9</v>
      </c>
      <c r="E5" s="11" t="n">
        <v>2</v>
      </c>
      <c r="F5" s="11" t="n">
        <v>7</v>
      </c>
      <c r="G5" s="27" t="n">
        <v>12</v>
      </c>
      <c r="H5" s="11" t="n">
        <v>3</v>
      </c>
      <c r="I5" s="11" t="n">
        <v>10</v>
      </c>
      <c r="J5" s="11" t="n">
        <v>2</v>
      </c>
      <c r="K5" s="11" t="n">
        <v>8</v>
      </c>
    </row>
    <row r="6">
      <c r="A6" s="25" t="inlineStr">
        <is>
          <t>Albuquerque</t>
        </is>
      </c>
      <c r="B6" s="11" t="inlineStr">
        <is>
          <t>—</t>
        </is>
      </c>
      <c r="C6" s="11" t="inlineStr">
        <is>
          <t>—</t>
        </is>
      </c>
      <c r="D6" s="11" t="inlineStr">
        <is>
          <t>—</t>
        </is>
      </c>
      <c r="E6" s="11" t="inlineStr">
        <is>
          <t>—</t>
        </is>
      </c>
      <c r="F6" s="11" t="inlineStr">
        <is>
          <t>—</t>
        </is>
      </c>
      <c r="G6" s="27" t="n">
        <v>15</v>
      </c>
      <c r="H6" s="11" t="n">
        <v>4</v>
      </c>
      <c r="I6" s="11" t="n">
        <v>11</v>
      </c>
      <c r="J6" s="11" t="n">
        <v>3</v>
      </c>
      <c r="K6" s="11" t="n">
        <v>8</v>
      </c>
    </row>
    <row r="7">
      <c r="A7" s="25" t="inlineStr">
        <is>
          <t>Atlanta</t>
        </is>
      </c>
      <c r="B7" s="11" t="n">
        <v>11</v>
      </c>
      <c r="C7" s="11" t="n">
        <v>3</v>
      </c>
      <c r="D7" s="11" t="n">
        <v>8</v>
      </c>
      <c r="E7" s="11" t="n">
        <v>2</v>
      </c>
      <c r="F7" s="11" t="n">
        <v>7</v>
      </c>
      <c r="G7" s="27" t="n">
        <v>11</v>
      </c>
      <c r="H7" s="11" t="n">
        <v>3</v>
      </c>
      <c r="I7" s="11" t="n">
        <v>8</v>
      </c>
      <c r="J7" s="11" t="n">
        <v>2</v>
      </c>
      <c r="K7" s="11" t="n">
        <v>6</v>
      </c>
    </row>
    <row r="8">
      <c r="A8" s="25" t="inlineStr">
        <is>
          <t>Austin</t>
        </is>
      </c>
      <c r="B8" s="11" t="n">
        <v>17</v>
      </c>
      <c r="C8" s="11" t="n">
        <v>7</v>
      </c>
      <c r="D8" s="11" t="n">
        <v>10</v>
      </c>
      <c r="E8" s="11" t="n">
        <v>6</v>
      </c>
      <c r="F8" s="11" t="n">
        <v>4</v>
      </c>
      <c r="G8" s="27" t="n">
        <v>13</v>
      </c>
      <c r="H8" s="11" t="n">
        <v>7</v>
      </c>
      <c r="I8" s="11" t="n">
        <v>7</v>
      </c>
      <c r="J8" s="11" t="n">
        <v>2</v>
      </c>
      <c r="K8" s="11" t="n">
        <v>4</v>
      </c>
    </row>
    <row r="9">
      <c r="A9" s="25" t="inlineStr">
        <is>
          <t>Baltimore City</t>
        </is>
      </c>
      <c r="B9" s="11" t="n">
        <v>19</v>
      </c>
      <c r="C9" s="11" t="n">
        <v>13</v>
      </c>
      <c r="D9" s="11" t="n">
        <v>6</v>
      </c>
      <c r="E9" s="11" t="n">
        <v>1</v>
      </c>
      <c r="F9" s="11" t="n">
        <v>5</v>
      </c>
      <c r="G9" s="27" t="n">
        <v>19</v>
      </c>
      <c r="H9" s="11" t="n">
        <v>16</v>
      </c>
      <c r="I9" s="11" t="n">
        <v>3</v>
      </c>
      <c r="J9" s="11" t="inlineStr">
        <is>
          <t>#</t>
        </is>
      </c>
      <c r="K9" s="11" t="n">
        <v>3</v>
      </c>
    </row>
    <row r="10">
      <c r="A10" s="25" t="inlineStr">
        <is>
          <t>Boston</t>
        </is>
      </c>
      <c r="B10" s="11" t="n">
        <v>22</v>
      </c>
      <c r="C10" s="11" t="n">
        <v>8</v>
      </c>
      <c r="D10" s="11" t="n">
        <v>14</v>
      </c>
      <c r="E10" s="11" t="n">
        <v>2</v>
      </c>
      <c r="F10" s="11" t="n">
        <v>12</v>
      </c>
      <c r="G10" s="27" t="n">
        <v>20</v>
      </c>
      <c r="H10" s="11" t="n">
        <v>5</v>
      </c>
      <c r="I10" s="11" t="n">
        <v>14</v>
      </c>
      <c r="J10" s="11" t="n">
        <v>1</v>
      </c>
      <c r="K10" s="11" t="n">
        <v>14</v>
      </c>
    </row>
    <row r="11">
      <c r="A11" s="25" t="inlineStr">
        <is>
          <t>Charlotte</t>
        </is>
      </c>
      <c r="B11" s="11" t="n">
        <v>11</v>
      </c>
      <c r="C11" s="11" t="n">
        <v>2</v>
      </c>
      <c r="D11" s="11" t="n">
        <v>9</v>
      </c>
      <c r="E11" s="11" t="n">
        <v>1</v>
      </c>
      <c r="F11" s="11" t="n">
        <v>7</v>
      </c>
      <c r="G11" s="27" t="n">
        <v>11</v>
      </c>
      <c r="H11" s="11" t="n">
        <v>2</v>
      </c>
      <c r="I11" s="11" t="n">
        <v>9</v>
      </c>
      <c r="J11" s="11" t="n">
        <v>2</v>
      </c>
      <c r="K11" s="11" t="n">
        <v>7</v>
      </c>
    </row>
    <row r="12">
      <c r="A12" s="25" t="inlineStr">
        <is>
          <t>Chicago</t>
        </is>
      </c>
      <c r="B12" s="11" t="n">
        <v>16</v>
      </c>
      <c r="C12" s="11" t="n">
        <v>3</v>
      </c>
      <c r="D12" s="11" t="n">
        <v>13</v>
      </c>
      <c r="E12" s="11" t="n">
        <v>2</v>
      </c>
      <c r="F12" s="11" t="n">
        <v>11</v>
      </c>
      <c r="G12" s="27" t="n">
        <v>18</v>
      </c>
      <c r="H12" s="11" t="n">
        <v>2</v>
      </c>
      <c r="I12" s="11" t="n">
        <v>17</v>
      </c>
      <c r="J12" s="11" t="n">
        <v>3</v>
      </c>
      <c r="K12" s="11" t="n">
        <v>13</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23</v>
      </c>
      <c r="C14" s="11" t="n">
        <v>14</v>
      </c>
      <c r="D14" s="11" t="n">
        <v>9</v>
      </c>
      <c r="E14" s="11" t="n">
        <v>1</v>
      </c>
      <c r="F14" s="11" t="n">
        <v>8</v>
      </c>
      <c r="G14" s="27" t="n">
        <v>25</v>
      </c>
      <c r="H14" s="11" t="n">
        <v>5</v>
      </c>
      <c r="I14" s="11" t="n">
        <v>20</v>
      </c>
      <c r="J14" s="11" t="inlineStr">
        <is>
          <t>#</t>
        </is>
      </c>
      <c r="K14" s="11" t="n">
        <v>20</v>
      </c>
    </row>
    <row r="15">
      <c r="A15" s="25" t="inlineStr">
        <is>
          <t>Dallas</t>
        </is>
      </c>
      <c r="B15" s="11" t="inlineStr">
        <is>
          <t>—</t>
        </is>
      </c>
      <c r="C15" s="11" t="inlineStr">
        <is>
          <t>—</t>
        </is>
      </c>
      <c r="D15" s="11" t="inlineStr">
        <is>
          <t>—</t>
        </is>
      </c>
      <c r="E15" s="11" t="inlineStr">
        <is>
          <t>—</t>
        </is>
      </c>
      <c r="F15" s="11" t="inlineStr">
        <is>
          <t>—</t>
        </is>
      </c>
      <c r="G15" s="27" t="n">
        <v>9</v>
      </c>
      <c r="H15" s="11" t="n">
        <v>4</v>
      </c>
      <c r="I15" s="11" t="n">
        <v>4</v>
      </c>
      <c r="J15" s="11" t="n">
        <v>1</v>
      </c>
      <c r="K15" s="11" t="n">
        <v>3</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17</v>
      </c>
      <c r="C17" s="11" t="n">
        <v>5</v>
      </c>
      <c r="D17" s="11" t="n">
        <v>12</v>
      </c>
      <c r="E17" s="11" t="n">
        <v>2</v>
      </c>
      <c r="F17" s="11" t="n">
        <v>10</v>
      </c>
      <c r="G17" s="27" t="n">
        <v>18</v>
      </c>
      <c r="H17" s="11" t="n">
        <v>8</v>
      </c>
      <c r="I17" s="11" t="n">
        <v>10</v>
      </c>
      <c r="J17" s="11" t="n">
        <v>2</v>
      </c>
      <c r="K17" s="11" t="n">
        <v>8</v>
      </c>
    </row>
    <row r="18">
      <c r="A18" s="25" t="inlineStr">
        <is>
          <t>District of Columbia (DCPS)</t>
        </is>
      </c>
      <c r="B18" s="11" t="n">
        <v>18</v>
      </c>
      <c r="C18" s="11" t="n">
        <v>13</v>
      </c>
      <c r="D18" s="11" t="n">
        <v>5</v>
      </c>
      <c r="E18" s="11" t="n">
        <v>1</v>
      </c>
      <c r="F18" s="11" t="n">
        <v>4</v>
      </c>
      <c r="G18" s="27" t="n">
        <v>20</v>
      </c>
      <c r="H18" s="11" t="n">
        <v>3</v>
      </c>
      <c r="I18" s="11" t="n">
        <v>17</v>
      </c>
      <c r="J18" s="11" t="n">
        <v>1</v>
      </c>
      <c r="K18" s="11" t="n">
        <v>16</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11</v>
      </c>
      <c r="C21" s="11" t="n">
        <v>2</v>
      </c>
      <c r="D21" s="11" t="n">
        <v>8</v>
      </c>
      <c r="E21" s="11" t="n">
        <v>3</v>
      </c>
      <c r="F21" s="11" t="n">
        <v>5</v>
      </c>
      <c r="G21" s="27" t="n">
        <v>9</v>
      </c>
      <c r="H21" s="11" t="n">
        <v>2</v>
      </c>
      <c r="I21" s="11" t="n">
        <v>7</v>
      </c>
      <c r="J21" s="11" t="n">
        <v>1</v>
      </c>
      <c r="K21" s="11" t="n">
        <v>6</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16</v>
      </c>
      <c r="H23" s="11" t="n">
        <v>1</v>
      </c>
      <c r="I23" s="11" t="n">
        <v>15</v>
      </c>
      <c r="J23" s="11" t="n">
        <v>1</v>
      </c>
      <c r="K23" s="11" t="n">
        <v>14</v>
      </c>
    </row>
    <row r="24">
      <c r="A24" s="25" t="inlineStr">
        <is>
          <t>Houston</t>
        </is>
      </c>
      <c r="B24" s="11" t="n">
        <v>12</v>
      </c>
      <c r="C24" s="11" t="n">
        <v>6</v>
      </c>
      <c r="D24" s="11" t="n">
        <v>7</v>
      </c>
      <c r="E24" s="11" t="n">
        <v>2</v>
      </c>
      <c r="F24" s="11" t="n">
        <v>4</v>
      </c>
      <c r="G24" s="27" t="n">
        <v>12</v>
      </c>
      <c r="H24" s="11" t="n">
        <v>5</v>
      </c>
      <c r="I24" s="11" t="n">
        <v>7</v>
      </c>
      <c r="J24" s="11" t="n">
        <v>3</v>
      </c>
      <c r="K24" s="11" t="n">
        <v>3</v>
      </c>
    </row>
    <row r="25">
      <c r="A25" s="25" t="inlineStr">
        <is>
          <t>Jefferson County (KY)</t>
        </is>
      </c>
      <c r="B25" s="11" t="n">
        <v>12</v>
      </c>
      <c r="C25" s="11" t="n">
        <v>6</v>
      </c>
      <c r="D25" s="11" t="n">
        <v>6</v>
      </c>
      <c r="E25" s="11" t="n">
        <v>2</v>
      </c>
      <c r="F25" s="11" t="n">
        <v>4</v>
      </c>
      <c r="G25" s="27" t="n">
        <v>11</v>
      </c>
      <c r="H25" s="11" t="n">
        <v>5</v>
      </c>
      <c r="I25" s="11" t="n">
        <v>6</v>
      </c>
      <c r="J25" s="11" t="n">
        <v>1</v>
      </c>
      <c r="K25" s="11" t="n">
        <v>6</v>
      </c>
    </row>
    <row r="26">
      <c r="A26" s="25" t="inlineStr">
        <is>
          <t>Los Angeles</t>
        </is>
      </c>
      <c r="B26" s="11" t="n">
        <v>11</v>
      </c>
      <c r="C26" s="11" t="n">
        <v>2</v>
      </c>
      <c r="D26" s="11" t="n">
        <v>9</v>
      </c>
      <c r="E26" s="11" t="n">
        <v>3</v>
      </c>
      <c r="F26" s="11" t="n">
        <v>6</v>
      </c>
      <c r="G26" s="27" t="n">
        <v>12</v>
      </c>
      <c r="H26" s="11" t="n">
        <v>2</v>
      </c>
      <c r="I26" s="11" t="n">
        <v>10</v>
      </c>
      <c r="J26" s="11" t="n">
        <v>2</v>
      </c>
      <c r="K26" s="11" t="n">
        <v>8</v>
      </c>
    </row>
    <row r="27">
      <c r="A27" s="25" t="inlineStr">
        <is>
          <t>Miami-Dade</t>
        </is>
      </c>
      <c r="B27" s="11" t="n">
        <v>12</v>
      </c>
      <c r="C27" s="11" t="n">
        <v>2</v>
      </c>
      <c r="D27" s="11" t="n">
        <v>10</v>
      </c>
      <c r="E27" s="11" t="inlineStr">
        <is>
          <t>#</t>
        </is>
      </c>
      <c r="F27" s="11" t="n">
        <v>10</v>
      </c>
      <c r="G27" s="27" t="n">
        <v>11</v>
      </c>
      <c r="H27" s="11" t="n">
        <v>1</v>
      </c>
      <c r="I27" s="11" t="n">
        <v>9</v>
      </c>
      <c r="J27" s="11" t="inlineStr">
        <is>
          <t>#</t>
        </is>
      </c>
      <c r="K27" s="11" t="n">
        <v>9</v>
      </c>
    </row>
    <row r="28">
      <c r="A28" s="25" t="inlineStr">
        <is>
          <t>Milwaukee</t>
        </is>
      </c>
      <c r="B28" s="11" t="n">
        <v>21</v>
      </c>
      <c r="C28" s="11" t="n">
        <v>6</v>
      </c>
      <c r="D28" s="11" t="n">
        <v>15</v>
      </c>
      <c r="E28" s="11" t="n">
        <v>1</v>
      </c>
      <c r="F28" s="11" t="n">
        <v>14</v>
      </c>
      <c r="G28" s="27" t="n">
        <v>21</v>
      </c>
      <c r="H28" s="11" t="n">
        <v>3</v>
      </c>
      <c r="I28" s="11" t="n">
        <v>18</v>
      </c>
      <c r="J28" s="11" t="inlineStr">
        <is>
          <t>#</t>
        </is>
      </c>
      <c r="K28" s="11" t="n">
        <v>17</v>
      </c>
    </row>
    <row r="29">
      <c r="A29" s="25" t="inlineStr">
        <is>
          <t>New York City</t>
        </is>
      </c>
      <c r="B29" s="11" t="n">
        <v>15</v>
      </c>
      <c r="C29" s="11" t="n">
        <v>3</v>
      </c>
      <c r="D29" s="11" t="n">
        <v>12</v>
      </c>
      <c r="E29" s="11" t="inlineStr">
        <is>
          <t>#</t>
        </is>
      </c>
      <c r="F29" s="11" t="n">
        <v>12</v>
      </c>
      <c r="G29" s="27" t="n">
        <v>17</v>
      </c>
      <c r="H29" s="11" t="n">
        <v>1</v>
      </c>
      <c r="I29" s="11" t="n">
        <v>15</v>
      </c>
      <c r="J29" s="11" t="inlineStr">
        <is>
          <t>#</t>
        </is>
      </c>
      <c r="K29" s="11" t="n">
        <v>15</v>
      </c>
    </row>
    <row r="30">
      <c r="A30" s="25" t="inlineStr">
        <is>
          <t>Philadelphia</t>
        </is>
      </c>
      <c r="B30" s="11" t="n">
        <v>17</v>
      </c>
      <c r="C30" s="11" t="n">
        <v>5</v>
      </c>
      <c r="D30" s="11" t="n">
        <v>11</v>
      </c>
      <c r="E30" s="11" t="n">
        <v>1</v>
      </c>
      <c r="F30" s="11" t="n">
        <v>10</v>
      </c>
      <c r="G30" s="27" t="n">
        <v>17</v>
      </c>
      <c r="H30" s="11" t="n">
        <v>3</v>
      </c>
      <c r="I30" s="11" t="n">
        <v>14</v>
      </c>
      <c r="J30" s="11" t="n">
        <v>1</v>
      </c>
      <c r="K30" s="11" t="n">
        <v>14</v>
      </c>
    </row>
    <row r="31">
      <c r="A31" s="25" t="inlineStr">
        <is>
          <t>San Diego</t>
        </is>
      </c>
      <c r="B31" s="11" t="n">
        <v>12</v>
      </c>
      <c r="C31" s="11" t="n">
        <v>2</v>
      </c>
      <c r="D31" s="11" t="n">
        <v>10</v>
      </c>
      <c r="E31" s="11" t="n">
        <v>4</v>
      </c>
      <c r="F31" s="11" t="n">
        <v>6</v>
      </c>
      <c r="G31" s="27" t="n">
        <v>14</v>
      </c>
      <c r="H31" s="11" t="n">
        <v>1</v>
      </c>
      <c r="I31" s="11" t="n">
        <v>12</v>
      </c>
      <c r="J31" s="11" t="n">
        <v>4</v>
      </c>
      <c r="K31" s="11" t="n">
        <v>8</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3.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A-34. Percentage of eighth-grade public school students identified as students with disabilities (SD)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13</v>
      </c>
      <c r="C4" s="11" t="n">
        <v>2</v>
      </c>
      <c r="D4" s="11" t="n">
        <v>11</v>
      </c>
      <c r="E4" s="11" t="n">
        <v>2</v>
      </c>
      <c r="F4" s="11" t="n">
        <v>9</v>
      </c>
      <c r="G4" s="27" t="n">
        <v>13</v>
      </c>
      <c r="H4" s="11" t="n">
        <v>2</v>
      </c>
      <c r="I4" s="11" t="n">
        <v>12</v>
      </c>
      <c r="J4" s="11" t="n">
        <v>2</v>
      </c>
      <c r="K4" s="11" t="n">
        <v>10</v>
      </c>
    </row>
    <row r="5">
      <c r="A5" s="10" t="inlineStr">
        <is>
          <t>Large City¹ (public)</t>
        </is>
      </c>
      <c r="B5" s="11" t="n">
        <v>13</v>
      </c>
      <c r="C5" s="11" t="n">
        <v>2</v>
      </c>
      <c r="D5" s="11" t="n">
        <v>11</v>
      </c>
      <c r="E5" s="11" t="n">
        <v>1</v>
      </c>
      <c r="F5" s="11" t="n">
        <v>10</v>
      </c>
      <c r="G5" s="27" t="n">
        <v>14</v>
      </c>
      <c r="H5" s="11" t="n">
        <v>2</v>
      </c>
      <c r="I5" s="11" t="n">
        <v>12</v>
      </c>
      <c r="J5" s="11" t="n">
        <v>2</v>
      </c>
      <c r="K5" s="11" t="n">
        <v>11</v>
      </c>
    </row>
    <row r="6">
      <c r="A6" s="25" t="inlineStr">
        <is>
          <t>Albuquerque</t>
        </is>
      </c>
      <c r="B6" s="11" t="n">
        <v>16</v>
      </c>
      <c r="C6" s="11" t="n">
        <v>1</v>
      </c>
      <c r="D6" s="11" t="n">
        <v>15</v>
      </c>
      <c r="E6" s="11" t="n">
        <v>7</v>
      </c>
      <c r="F6" s="11" t="n">
        <v>8</v>
      </c>
      <c r="G6" s="27" t="n">
        <v>17</v>
      </c>
      <c r="H6" s="11" t="n">
        <v>2</v>
      </c>
      <c r="I6" s="11" t="n">
        <v>15</v>
      </c>
      <c r="J6" s="11" t="n">
        <v>5</v>
      </c>
      <c r="K6" s="11" t="n">
        <v>10</v>
      </c>
    </row>
    <row r="7">
      <c r="A7" s="25" t="inlineStr">
        <is>
          <t>Atlanta</t>
        </is>
      </c>
      <c r="B7" s="11" t="n">
        <v>12</v>
      </c>
      <c r="C7" s="11" t="n">
        <v>1</v>
      </c>
      <c r="D7" s="11" t="n">
        <v>11</v>
      </c>
      <c r="E7" s="11" t="n">
        <v>1</v>
      </c>
      <c r="F7" s="11" t="n">
        <v>10</v>
      </c>
      <c r="G7" s="27" t="n">
        <v>12</v>
      </c>
      <c r="H7" s="11" t="n">
        <v>2</v>
      </c>
      <c r="I7" s="11" t="n">
        <v>10</v>
      </c>
      <c r="J7" s="11" t="n">
        <v>1</v>
      </c>
      <c r="K7" s="11" t="n">
        <v>9</v>
      </c>
    </row>
    <row r="8">
      <c r="A8" s="25" t="inlineStr">
        <is>
          <t>Austin</t>
        </is>
      </c>
      <c r="B8" s="11" t="n">
        <v>15</v>
      </c>
      <c r="C8" s="11" t="n">
        <v>3</v>
      </c>
      <c r="D8" s="11" t="n">
        <v>12</v>
      </c>
      <c r="E8" s="11" t="n">
        <v>1</v>
      </c>
      <c r="F8" s="11" t="n">
        <v>11</v>
      </c>
      <c r="G8" s="27" t="n">
        <v>16</v>
      </c>
      <c r="H8" s="11" t="n">
        <v>2</v>
      </c>
      <c r="I8" s="11" t="n">
        <v>14</v>
      </c>
      <c r="J8" s="11" t="n">
        <v>1</v>
      </c>
      <c r="K8" s="11" t="n">
        <v>12</v>
      </c>
    </row>
    <row r="9">
      <c r="A9" s="25" t="inlineStr">
        <is>
          <t>Baltimore City</t>
        </is>
      </c>
      <c r="B9" s="11" t="n">
        <v>21</v>
      </c>
      <c r="C9" s="11" t="n">
        <v>15</v>
      </c>
      <c r="D9" s="11" t="n">
        <v>5</v>
      </c>
      <c r="E9" s="11" t="inlineStr">
        <is>
          <t>#</t>
        </is>
      </c>
      <c r="F9" s="11" t="n">
        <v>5</v>
      </c>
      <c r="G9" s="27" t="n">
        <v>20</v>
      </c>
      <c r="H9" s="11" t="n">
        <v>7</v>
      </c>
      <c r="I9" s="11" t="n">
        <v>13</v>
      </c>
      <c r="J9" s="11" t="n">
        <v>1</v>
      </c>
      <c r="K9" s="11" t="n">
        <v>13</v>
      </c>
    </row>
    <row r="10">
      <c r="A10" s="25" t="inlineStr">
        <is>
          <t>Boston</t>
        </is>
      </c>
      <c r="B10" s="11" t="n">
        <v>20</v>
      </c>
      <c r="C10" s="11" t="n">
        <v>2</v>
      </c>
      <c r="D10" s="11" t="n">
        <v>18</v>
      </c>
      <c r="E10" s="11" t="inlineStr">
        <is>
          <t>#</t>
        </is>
      </c>
      <c r="F10" s="11" t="n">
        <v>17</v>
      </c>
      <c r="G10" s="27" t="n">
        <v>20</v>
      </c>
      <c r="H10" s="11" t="n">
        <v>3</v>
      </c>
      <c r="I10" s="11" t="n">
        <v>17</v>
      </c>
      <c r="J10" s="11" t="inlineStr">
        <is>
          <t>#</t>
        </is>
      </c>
      <c r="K10" s="11" t="n">
        <v>16</v>
      </c>
    </row>
    <row r="11">
      <c r="A11" s="25" t="inlineStr">
        <is>
          <t>Charlotte</t>
        </is>
      </c>
      <c r="B11" s="11" t="n">
        <v>11</v>
      </c>
      <c r="C11" s="11" t="n">
        <v>1</v>
      </c>
      <c r="D11" s="11" t="n">
        <v>10</v>
      </c>
      <c r="E11" s="11" t="n">
        <v>2</v>
      </c>
      <c r="F11" s="11" t="n">
        <v>8</v>
      </c>
      <c r="G11" s="27" t="n">
        <v>9</v>
      </c>
      <c r="H11" s="11" t="n">
        <v>1</v>
      </c>
      <c r="I11" s="11" t="n">
        <v>9</v>
      </c>
      <c r="J11" s="11" t="n">
        <v>1</v>
      </c>
      <c r="K11" s="11" t="n">
        <v>7</v>
      </c>
    </row>
    <row r="12">
      <c r="A12" s="25" t="inlineStr">
        <is>
          <t>Chicago</t>
        </is>
      </c>
      <c r="B12" s="11" t="n">
        <v>15</v>
      </c>
      <c r="C12" s="11" t="n">
        <v>1</v>
      </c>
      <c r="D12" s="11" t="n">
        <v>14</v>
      </c>
      <c r="E12" s="11" t="n">
        <v>1</v>
      </c>
      <c r="F12" s="11" t="n">
        <v>14</v>
      </c>
      <c r="G12" s="27" t="n">
        <v>16</v>
      </c>
      <c r="H12" s="11" t="n">
        <v>1</v>
      </c>
      <c r="I12" s="11" t="n">
        <v>15</v>
      </c>
      <c r="J12" s="11" t="n">
        <v>1</v>
      </c>
      <c r="K12" s="11" t="n">
        <v>14</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26</v>
      </c>
      <c r="C14" s="11" t="n">
        <v>3</v>
      </c>
      <c r="D14" s="11" t="n">
        <v>23</v>
      </c>
      <c r="E14" s="11" t="inlineStr">
        <is>
          <t>#</t>
        </is>
      </c>
      <c r="F14" s="11" t="n">
        <v>23</v>
      </c>
      <c r="G14" s="27" t="n">
        <v>26</v>
      </c>
      <c r="H14" s="11" t="n">
        <v>4</v>
      </c>
      <c r="I14" s="11" t="n">
        <v>21</v>
      </c>
      <c r="J14" s="11" t="inlineStr">
        <is>
          <t>#</t>
        </is>
      </c>
      <c r="K14" s="11" t="n">
        <v>21</v>
      </c>
    </row>
    <row r="15">
      <c r="A15" s="25" t="inlineStr">
        <is>
          <t>Dallas</t>
        </is>
      </c>
      <c r="B15" s="11" t="n">
        <v>9</v>
      </c>
      <c r="C15" s="11" t="n">
        <v>2</v>
      </c>
      <c r="D15" s="11" t="n">
        <v>7</v>
      </c>
      <c r="E15" s="11" t="inlineStr">
        <is>
          <t>#</t>
        </is>
      </c>
      <c r="F15" s="11" t="n">
        <v>6</v>
      </c>
      <c r="G15" s="27" t="n">
        <v>10</v>
      </c>
      <c r="H15" s="11" t="n">
        <v>3</v>
      </c>
      <c r="I15" s="11" t="n">
        <v>7</v>
      </c>
      <c r="J15" s="11" t="inlineStr">
        <is>
          <t>#</t>
        </is>
      </c>
      <c r="K15" s="11" t="n">
        <v>7</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17</v>
      </c>
      <c r="C17" s="11" t="n">
        <v>5</v>
      </c>
      <c r="D17" s="11" t="n">
        <v>12</v>
      </c>
      <c r="E17" s="11" t="n">
        <v>1</v>
      </c>
      <c r="F17" s="11" t="n">
        <v>10</v>
      </c>
      <c r="G17" s="27" t="n">
        <v>19</v>
      </c>
      <c r="H17" s="11" t="n">
        <v>5</v>
      </c>
      <c r="I17" s="11" t="n">
        <v>14</v>
      </c>
      <c r="J17" s="11" t="n">
        <v>1</v>
      </c>
      <c r="K17" s="11" t="n">
        <v>12</v>
      </c>
    </row>
    <row r="18">
      <c r="A18" s="25" t="inlineStr">
        <is>
          <t>District of Columbia (DCPS)</t>
        </is>
      </c>
      <c r="B18" s="11" t="n">
        <v>20</v>
      </c>
      <c r="C18" s="11" t="n">
        <v>1</v>
      </c>
      <c r="D18" s="11" t="n">
        <v>19</v>
      </c>
      <c r="E18" s="11" t="inlineStr">
        <is>
          <t>#</t>
        </is>
      </c>
      <c r="F18" s="11" t="n">
        <v>18</v>
      </c>
      <c r="G18" s="27" t="n">
        <v>20</v>
      </c>
      <c r="H18" s="11" t="n">
        <v>1</v>
      </c>
      <c r="I18" s="11" t="n">
        <v>19</v>
      </c>
      <c r="J18" s="11" t="inlineStr">
        <is>
          <t>#</t>
        </is>
      </c>
      <c r="K18" s="11" t="n">
        <v>18</v>
      </c>
    </row>
    <row r="19">
      <c r="A19" s="25" t="inlineStr">
        <is>
          <t>Duval County (FL)</t>
        </is>
      </c>
      <c r="B19" s="11" t="inlineStr">
        <is>
          <t>—</t>
        </is>
      </c>
      <c r="C19" s="11" t="inlineStr">
        <is>
          <t>—</t>
        </is>
      </c>
      <c r="D19" s="11" t="inlineStr">
        <is>
          <t>—</t>
        </is>
      </c>
      <c r="E19" s="11" t="inlineStr">
        <is>
          <t>—</t>
        </is>
      </c>
      <c r="F19" s="11" t="inlineStr">
        <is>
          <t>—</t>
        </is>
      </c>
      <c r="G19" s="27" t="n">
        <v>12</v>
      </c>
      <c r="H19" s="11" t="n">
        <v>1</v>
      </c>
      <c r="I19" s="11" t="n">
        <v>10</v>
      </c>
      <c r="J19" s="11" t="n">
        <v>1</v>
      </c>
      <c r="K19" s="11" t="n">
        <v>9</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10</v>
      </c>
      <c r="C21" s="11" t="n">
        <v>3</v>
      </c>
      <c r="D21" s="11" t="n">
        <v>6</v>
      </c>
      <c r="E21" s="11" t="n">
        <v>1</v>
      </c>
      <c r="F21" s="11" t="n">
        <v>6</v>
      </c>
      <c r="G21" s="27" t="n">
        <v>11</v>
      </c>
      <c r="H21" s="11" t="n">
        <v>2</v>
      </c>
      <c r="I21" s="11" t="n">
        <v>9</v>
      </c>
      <c r="J21" s="11" t="n">
        <v>2</v>
      </c>
      <c r="K21" s="11" t="n">
        <v>7</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15</v>
      </c>
      <c r="C23" s="11" t="n">
        <v>1</v>
      </c>
      <c r="D23" s="11" t="n">
        <v>14</v>
      </c>
      <c r="E23" s="11" t="inlineStr">
        <is>
          <t>#</t>
        </is>
      </c>
      <c r="F23" s="11" t="n">
        <v>14</v>
      </c>
      <c r="G23" s="27" t="n">
        <v>17</v>
      </c>
      <c r="H23" s="11" t="n">
        <v>1</v>
      </c>
      <c r="I23" s="11" t="n">
        <v>16</v>
      </c>
      <c r="J23" s="11" t="inlineStr">
        <is>
          <t>#</t>
        </is>
      </c>
      <c r="K23" s="11" t="n">
        <v>16</v>
      </c>
    </row>
    <row r="24">
      <c r="A24" s="25" t="inlineStr">
        <is>
          <t>Houston</t>
        </is>
      </c>
      <c r="B24" s="11" t="n">
        <v>10</v>
      </c>
      <c r="C24" s="11" t="n">
        <v>3</v>
      </c>
      <c r="D24" s="11" t="n">
        <v>7</v>
      </c>
      <c r="E24" s="11" t="n">
        <v>2</v>
      </c>
      <c r="F24" s="11" t="n">
        <v>5</v>
      </c>
      <c r="G24" s="27" t="n">
        <v>11</v>
      </c>
      <c r="H24" s="11" t="n">
        <v>3</v>
      </c>
      <c r="I24" s="11" t="n">
        <v>8</v>
      </c>
      <c r="J24" s="11" t="inlineStr">
        <is>
          <t>#</t>
        </is>
      </c>
      <c r="K24" s="11" t="n">
        <v>8</v>
      </c>
    </row>
    <row r="25">
      <c r="A25" s="25" t="inlineStr">
        <is>
          <t>Jefferson County (KY)</t>
        </is>
      </c>
      <c r="B25" s="11" t="n">
        <v>12</v>
      </c>
      <c r="C25" s="11" t="n">
        <v>4</v>
      </c>
      <c r="D25" s="11" t="n">
        <v>8</v>
      </c>
      <c r="E25" s="11" t="n">
        <v>1</v>
      </c>
      <c r="F25" s="11" t="n">
        <v>7</v>
      </c>
      <c r="G25" s="27" t="n">
        <v>12</v>
      </c>
      <c r="H25" s="11" t="n">
        <v>2</v>
      </c>
      <c r="I25" s="11" t="n">
        <v>10</v>
      </c>
      <c r="J25" s="11" t="inlineStr">
        <is>
          <t>#</t>
        </is>
      </c>
      <c r="K25" s="11" t="n">
        <v>10</v>
      </c>
    </row>
    <row r="26">
      <c r="A26" s="25" t="inlineStr">
        <is>
          <t>Los Angeles</t>
        </is>
      </c>
      <c r="B26" s="11" t="n">
        <v>12</v>
      </c>
      <c r="C26" s="11" t="n">
        <v>2</v>
      </c>
      <c r="D26" s="11" t="n">
        <v>10</v>
      </c>
      <c r="E26" s="11" t="n">
        <v>1</v>
      </c>
      <c r="F26" s="11" t="n">
        <v>9</v>
      </c>
      <c r="G26" s="27" t="n">
        <v>14</v>
      </c>
      <c r="H26" s="11" t="n">
        <v>2</v>
      </c>
      <c r="I26" s="11" t="n">
        <v>12</v>
      </c>
      <c r="J26" s="11" t="n">
        <v>2</v>
      </c>
      <c r="K26" s="11" t="n">
        <v>11</v>
      </c>
    </row>
    <row r="27">
      <c r="A27" s="25" t="inlineStr">
        <is>
          <t>Miami-Dade</t>
        </is>
      </c>
      <c r="B27" s="11" t="n">
        <v>10</v>
      </c>
      <c r="C27" s="11" t="n">
        <v>1</v>
      </c>
      <c r="D27" s="11" t="n">
        <v>10</v>
      </c>
      <c r="E27" s="11" t="inlineStr">
        <is>
          <t>#</t>
        </is>
      </c>
      <c r="F27" s="11" t="n">
        <v>9</v>
      </c>
      <c r="G27" s="27" t="n">
        <v>10</v>
      </c>
      <c r="H27" s="11" t="n">
        <v>2</v>
      </c>
      <c r="I27" s="11" t="n">
        <v>8</v>
      </c>
      <c r="J27" s="11" t="inlineStr">
        <is>
          <t>#</t>
        </is>
      </c>
      <c r="K27" s="11" t="n">
        <v>8</v>
      </c>
    </row>
    <row r="28">
      <c r="A28" s="25" t="inlineStr">
        <is>
          <t>Milwaukee</t>
        </is>
      </c>
      <c r="B28" s="11" t="n">
        <v>24</v>
      </c>
      <c r="C28" s="11" t="n">
        <v>4</v>
      </c>
      <c r="D28" s="11" t="n">
        <v>20</v>
      </c>
      <c r="E28" s="11" t="n">
        <v>1</v>
      </c>
      <c r="F28" s="11" t="n">
        <v>19</v>
      </c>
      <c r="G28" s="27" t="inlineStr">
        <is>
          <t>—</t>
        </is>
      </c>
      <c r="H28" s="11" t="inlineStr">
        <is>
          <t>—</t>
        </is>
      </c>
      <c r="I28" s="11" t="inlineStr">
        <is>
          <t>—</t>
        </is>
      </c>
      <c r="J28" s="11" t="inlineStr">
        <is>
          <t>—</t>
        </is>
      </c>
      <c r="K28" s="11" t="inlineStr">
        <is>
          <t>—</t>
        </is>
      </c>
    </row>
    <row r="29">
      <c r="A29" s="25" t="inlineStr">
        <is>
          <t>New York City</t>
        </is>
      </c>
      <c r="B29" s="11" t="n">
        <v>17</v>
      </c>
      <c r="C29" s="11" t="n">
        <v>1</v>
      </c>
      <c r="D29" s="11" t="n">
        <v>16</v>
      </c>
      <c r="E29" s="11" t="inlineStr">
        <is>
          <t>#</t>
        </is>
      </c>
      <c r="F29" s="11" t="n">
        <v>16</v>
      </c>
      <c r="G29" s="27" t="n">
        <v>19</v>
      </c>
      <c r="H29" s="11" t="n">
        <v>1</v>
      </c>
      <c r="I29" s="11" t="n">
        <v>18</v>
      </c>
      <c r="J29" s="11" t="inlineStr">
        <is>
          <t>#</t>
        </is>
      </c>
      <c r="K29" s="11" t="n">
        <v>18</v>
      </c>
    </row>
    <row r="30">
      <c r="A30" s="25" t="inlineStr">
        <is>
          <t>Philadelphia</t>
        </is>
      </c>
      <c r="B30" s="11" t="n">
        <v>20</v>
      </c>
      <c r="C30" s="11" t="n">
        <v>3</v>
      </c>
      <c r="D30" s="11" t="n">
        <v>17</v>
      </c>
      <c r="E30" s="11" t="n">
        <v>1</v>
      </c>
      <c r="F30" s="11" t="n">
        <v>16</v>
      </c>
      <c r="G30" s="27" t="n">
        <v>18</v>
      </c>
      <c r="H30" s="11" t="n">
        <v>3</v>
      </c>
      <c r="I30" s="11" t="n">
        <v>15</v>
      </c>
      <c r="J30" s="11" t="n">
        <v>1</v>
      </c>
      <c r="K30" s="11" t="n">
        <v>14</v>
      </c>
    </row>
    <row r="31">
      <c r="A31" s="25" t="inlineStr">
        <is>
          <t>San Diego</t>
        </is>
      </c>
      <c r="B31" s="11" t="n">
        <v>14</v>
      </c>
      <c r="C31" s="11" t="n">
        <v>2</v>
      </c>
      <c r="D31" s="11" t="n">
        <v>12</v>
      </c>
      <c r="E31" s="11" t="n">
        <v>3</v>
      </c>
      <c r="F31" s="11" t="n">
        <v>9</v>
      </c>
      <c r="G31" s="27" t="n">
        <v>12</v>
      </c>
      <c r="H31" s="11" t="n">
        <v>2</v>
      </c>
      <c r="I31" s="11" t="n">
        <v>10</v>
      </c>
      <c r="J31" s="11" t="n">
        <v>3</v>
      </c>
      <c r="K31" s="11" t="n">
        <v>7</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4.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A-34. Percentage of eighth-grade public school students identified as students with disabilities (SD)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14</v>
      </c>
      <c r="C4" s="11" t="n">
        <v>2</v>
      </c>
      <c r="D4" s="11" t="n">
        <v>12</v>
      </c>
      <c r="E4" s="11" t="n">
        <v>3</v>
      </c>
      <c r="F4" s="11" t="n">
        <v>9</v>
      </c>
      <c r="G4" s="27" t="n">
        <v>15</v>
      </c>
      <c r="H4" s="11" t="n">
        <v>1</v>
      </c>
      <c r="I4" s="11" t="n">
        <v>13</v>
      </c>
      <c r="J4" s="11" t="n">
        <v>2</v>
      </c>
      <c r="K4" s="11" t="n">
        <v>11</v>
      </c>
    </row>
    <row r="5">
      <c r="A5" s="10" t="inlineStr">
        <is>
          <t>Large City¹ (public)</t>
        </is>
      </c>
      <c r="B5" s="11" t="n">
        <v>14</v>
      </c>
      <c r="C5" s="11" t="n">
        <v>2</v>
      </c>
      <c r="D5" s="11" t="n">
        <v>12</v>
      </c>
      <c r="E5" s="11" t="n">
        <v>3</v>
      </c>
      <c r="F5" s="11" t="n">
        <v>9</v>
      </c>
      <c r="G5" s="27" t="n">
        <v>14</v>
      </c>
      <c r="H5" s="11" t="n">
        <v>1</v>
      </c>
      <c r="I5" s="11" t="n">
        <v>13</v>
      </c>
      <c r="J5" s="11" t="n">
        <v>2</v>
      </c>
      <c r="K5" s="11" t="n">
        <v>11</v>
      </c>
    </row>
    <row r="6">
      <c r="A6" s="25" t="inlineStr">
        <is>
          <t>Albuquerque</t>
        </is>
      </c>
      <c r="B6" s="11" t="n">
        <v>19</v>
      </c>
      <c r="C6" s="11" t="n">
        <v>1</v>
      </c>
      <c r="D6" s="11" t="n">
        <v>17</v>
      </c>
      <c r="E6" s="11" t="n">
        <v>7</v>
      </c>
      <c r="F6" s="11" t="n">
        <v>10</v>
      </c>
      <c r="G6" s="27" t="n">
        <v>20</v>
      </c>
      <c r="H6" s="11" t="n">
        <v>1</v>
      </c>
      <c r="I6" s="11" t="n">
        <v>19</v>
      </c>
      <c r="J6" s="11" t="n">
        <v>7</v>
      </c>
      <c r="K6" s="11" t="n">
        <v>12</v>
      </c>
    </row>
    <row r="7">
      <c r="A7" s="25" t="inlineStr">
        <is>
          <t>Atlanta</t>
        </is>
      </c>
      <c r="B7" s="11" t="n">
        <v>13</v>
      </c>
      <c r="C7" s="11" t="n">
        <v>1</v>
      </c>
      <c r="D7" s="11" t="n">
        <v>12</v>
      </c>
      <c r="E7" s="11" t="n">
        <v>1</v>
      </c>
      <c r="F7" s="11" t="n">
        <v>11</v>
      </c>
      <c r="G7" s="27" t="n">
        <v>16</v>
      </c>
      <c r="H7" s="11" t="n">
        <v>2</v>
      </c>
      <c r="I7" s="11" t="n">
        <v>13</v>
      </c>
      <c r="J7" s="11" t="n">
        <v>1</v>
      </c>
      <c r="K7" s="11" t="n">
        <v>13</v>
      </c>
    </row>
    <row r="8">
      <c r="A8" s="25" t="inlineStr">
        <is>
          <t>Austin</t>
        </is>
      </c>
      <c r="B8" s="11" t="n">
        <v>17</v>
      </c>
      <c r="C8" s="11" t="n">
        <v>1</v>
      </c>
      <c r="D8" s="11" t="n">
        <v>15</v>
      </c>
      <c r="E8" s="11" t="n">
        <v>1</v>
      </c>
      <c r="F8" s="11" t="n">
        <v>14</v>
      </c>
      <c r="G8" s="27" t="n">
        <v>18</v>
      </c>
      <c r="H8" s="11" t="n">
        <v>2</v>
      </c>
      <c r="I8" s="11" t="n">
        <v>16</v>
      </c>
      <c r="J8" s="11" t="n">
        <v>1</v>
      </c>
      <c r="K8" s="11" t="n">
        <v>15</v>
      </c>
    </row>
    <row r="9">
      <c r="A9" s="25" t="inlineStr">
        <is>
          <t>Baltimore City</t>
        </is>
      </c>
      <c r="B9" s="11" t="n">
        <v>19</v>
      </c>
      <c r="C9" s="11" t="n">
        <v>4</v>
      </c>
      <c r="D9" s="11" t="n">
        <v>16</v>
      </c>
      <c r="E9" s="11" t="n">
        <v>1</v>
      </c>
      <c r="F9" s="11" t="n">
        <v>15</v>
      </c>
      <c r="G9" s="27" t="n">
        <v>20</v>
      </c>
      <c r="H9" s="11" t="n">
        <v>3</v>
      </c>
      <c r="I9" s="11" t="n">
        <v>17</v>
      </c>
      <c r="J9" s="11" t="inlineStr">
        <is>
          <t>#</t>
        </is>
      </c>
      <c r="K9" s="11" t="n">
        <v>17</v>
      </c>
    </row>
    <row r="10">
      <c r="A10" s="25" t="inlineStr">
        <is>
          <t>Boston</t>
        </is>
      </c>
      <c r="B10" s="11" t="n">
        <v>20</v>
      </c>
      <c r="C10" s="11" t="n">
        <v>3</v>
      </c>
      <c r="D10" s="11" t="n">
        <v>17</v>
      </c>
      <c r="E10" s="11" t="n">
        <v>2</v>
      </c>
      <c r="F10" s="11" t="n">
        <v>15</v>
      </c>
      <c r="G10" s="27" t="n">
        <v>20</v>
      </c>
      <c r="H10" s="11" t="n">
        <v>3</v>
      </c>
      <c r="I10" s="11" t="n">
        <v>17</v>
      </c>
      <c r="J10" s="11" t="n">
        <v>1</v>
      </c>
      <c r="K10" s="11" t="n">
        <v>16</v>
      </c>
    </row>
    <row r="11">
      <c r="A11" s="25" t="inlineStr">
        <is>
          <t>Charlotte</t>
        </is>
      </c>
      <c r="B11" s="11" t="n">
        <v>10</v>
      </c>
      <c r="C11" s="11" t="n">
        <v>1</v>
      </c>
      <c r="D11" s="11" t="n">
        <v>9</v>
      </c>
      <c r="E11" s="11" t="n">
        <v>5</v>
      </c>
      <c r="F11" s="11" t="n">
        <v>4</v>
      </c>
      <c r="G11" s="27" t="n">
        <v>9</v>
      </c>
      <c r="H11" s="11" t="n">
        <v>1</v>
      </c>
      <c r="I11" s="11" t="n">
        <v>9</v>
      </c>
      <c r="J11" s="11" t="n">
        <v>3</v>
      </c>
      <c r="K11" s="11" t="n">
        <v>6</v>
      </c>
    </row>
    <row r="12">
      <c r="A12" s="25" t="inlineStr">
        <is>
          <t>Chicago</t>
        </is>
      </c>
      <c r="B12" s="11" t="n">
        <v>15</v>
      </c>
      <c r="C12" s="11" t="n">
        <v>1</v>
      </c>
      <c r="D12" s="11" t="n">
        <v>14</v>
      </c>
      <c r="E12" s="11" t="n">
        <v>1</v>
      </c>
      <c r="F12" s="11" t="n">
        <v>13</v>
      </c>
      <c r="G12" s="27" t="n">
        <v>16</v>
      </c>
      <c r="H12" s="11" t="n">
        <v>1</v>
      </c>
      <c r="I12" s="11" t="n">
        <v>15</v>
      </c>
      <c r="J12" s="11" t="n">
        <v>1</v>
      </c>
      <c r="K12" s="11" t="n">
        <v>14</v>
      </c>
    </row>
    <row r="13">
      <c r="A13" s="25" t="inlineStr">
        <is>
          <t>Clark County (NV)</t>
        </is>
      </c>
      <c r="B13" s="11" t="n">
        <v>10</v>
      </c>
      <c r="C13" s="11" t="inlineStr">
        <is>
          <t>#</t>
        </is>
      </c>
      <c r="D13" s="11" t="n">
        <v>10</v>
      </c>
      <c r="E13" s="11" t="n">
        <v>6</v>
      </c>
      <c r="F13" s="11" t="n">
        <v>4</v>
      </c>
      <c r="G13" s="27" t="n">
        <v>11</v>
      </c>
      <c r="H13" s="11" t="n">
        <v>1</v>
      </c>
      <c r="I13" s="11" t="n">
        <v>10</v>
      </c>
      <c r="J13" s="11" t="n">
        <v>6</v>
      </c>
      <c r="K13" s="11" t="n">
        <v>4</v>
      </c>
    </row>
    <row r="14">
      <c r="A14" s="25" t="inlineStr">
        <is>
          <t>Cleveland</t>
        </is>
      </c>
      <c r="B14" s="11" t="n">
        <v>24</v>
      </c>
      <c r="C14" s="11" t="n">
        <v>5</v>
      </c>
      <c r="D14" s="11" t="n">
        <v>19</v>
      </c>
      <c r="E14" s="11" t="n">
        <v>3</v>
      </c>
      <c r="F14" s="11" t="n">
        <v>16</v>
      </c>
      <c r="G14" s="27" t="n">
        <v>23</v>
      </c>
      <c r="H14" s="11" t="n">
        <v>4</v>
      </c>
      <c r="I14" s="11" t="n">
        <v>18</v>
      </c>
      <c r="J14" s="11" t="n">
        <v>1</v>
      </c>
      <c r="K14" s="11" t="n">
        <v>17</v>
      </c>
    </row>
    <row r="15">
      <c r="A15" s="25" t="inlineStr">
        <is>
          <t>Dallas</t>
        </is>
      </c>
      <c r="B15" s="11" t="n">
        <v>11</v>
      </c>
      <c r="C15" s="11" t="n">
        <v>2</v>
      </c>
      <c r="D15" s="11" t="n">
        <v>9</v>
      </c>
      <c r="E15" s="11" t="n">
        <v>1</v>
      </c>
      <c r="F15" s="11" t="n">
        <v>8</v>
      </c>
      <c r="G15" s="27" t="n">
        <v>11</v>
      </c>
      <c r="H15" s="11" t="n">
        <v>3</v>
      </c>
      <c r="I15" s="11" t="n">
        <v>8</v>
      </c>
      <c r="J15" s="11" t="n">
        <v>2</v>
      </c>
      <c r="K15" s="11" t="n">
        <v>6</v>
      </c>
    </row>
    <row r="16">
      <c r="A16" s="25" t="inlineStr">
        <is>
          <t>Denver</t>
        </is>
      </c>
      <c r="B16" s="11" t="n">
        <v>12</v>
      </c>
      <c r="C16" s="11" t="n">
        <v>2</v>
      </c>
      <c r="D16" s="11" t="n">
        <v>10</v>
      </c>
      <c r="E16" s="11" t="n">
        <v>4</v>
      </c>
      <c r="F16" s="11" t="n">
        <v>6</v>
      </c>
      <c r="G16" s="27" t="n">
        <v>11</v>
      </c>
      <c r="H16" s="11" t="n">
        <v>1</v>
      </c>
      <c r="I16" s="11" t="n">
        <v>10</v>
      </c>
      <c r="J16" s="11" t="n">
        <v>2</v>
      </c>
      <c r="K16" s="11" t="n">
        <v>8</v>
      </c>
    </row>
    <row r="17">
      <c r="A17" s="25" t="inlineStr">
        <is>
          <t>Detroit</t>
        </is>
      </c>
      <c r="B17" s="11" t="n">
        <v>18</v>
      </c>
      <c r="C17" s="11" t="n">
        <v>6</v>
      </c>
      <c r="D17" s="11" t="n">
        <v>12</v>
      </c>
      <c r="E17" s="11" t="n">
        <v>2</v>
      </c>
      <c r="F17" s="11" t="n">
        <v>9</v>
      </c>
      <c r="G17" s="27" t="n">
        <v>19</v>
      </c>
      <c r="H17" s="11" t="n">
        <v>6</v>
      </c>
      <c r="I17" s="11" t="n">
        <v>13</v>
      </c>
      <c r="J17" s="11" t="n">
        <v>2</v>
      </c>
      <c r="K17" s="11" t="n">
        <v>11</v>
      </c>
    </row>
    <row r="18">
      <c r="A18" s="25" t="inlineStr">
        <is>
          <t>District of Columbia (DCPS)</t>
        </is>
      </c>
      <c r="B18" s="11" t="n">
        <v>18</v>
      </c>
      <c r="C18" s="11" t="n">
        <v>2</v>
      </c>
      <c r="D18" s="11" t="n">
        <v>15</v>
      </c>
      <c r="E18" s="11" t="n">
        <v>2</v>
      </c>
      <c r="F18" s="11" t="n">
        <v>13</v>
      </c>
      <c r="G18" s="27" t="n">
        <v>18</v>
      </c>
      <c r="H18" s="11" t="n">
        <v>2</v>
      </c>
      <c r="I18" s="11" t="n">
        <v>16</v>
      </c>
      <c r="J18" s="11" t="n">
        <v>1</v>
      </c>
      <c r="K18" s="11" t="n">
        <v>16</v>
      </c>
    </row>
    <row r="19">
      <c r="A19" s="25" t="inlineStr">
        <is>
          <t>Duval County (FL)</t>
        </is>
      </c>
      <c r="B19" s="11" t="n">
        <v>14</v>
      </c>
      <c r="C19" s="11" t="n">
        <v>2</v>
      </c>
      <c r="D19" s="11" t="n">
        <v>11</v>
      </c>
      <c r="E19" s="11" t="n">
        <v>2</v>
      </c>
      <c r="F19" s="11" t="n">
        <v>9</v>
      </c>
      <c r="G19" s="27" t="n">
        <v>16</v>
      </c>
      <c r="H19" s="11" t="n">
        <v>1</v>
      </c>
      <c r="I19" s="11" t="n">
        <v>15</v>
      </c>
      <c r="J19" s="11" t="n">
        <v>1</v>
      </c>
      <c r="K19" s="11" t="n">
        <v>14</v>
      </c>
    </row>
    <row r="20">
      <c r="A20" s="25" t="inlineStr">
        <is>
          <t>Fort Worth</t>
        </is>
      </c>
      <c r="B20" s="11" t="n">
        <v>11</v>
      </c>
      <c r="C20" s="11" t="n">
        <v>2</v>
      </c>
      <c r="D20" s="11" t="n">
        <v>8</v>
      </c>
      <c r="E20" s="11" t="n">
        <v>2</v>
      </c>
      <c r="F20" s="11" t="n">
        <v>6</v>
      </c>
      <c r="G20" s="27" t="n">
        <v>11</v>
      </c>
      <c r="H20" s="11" t="n">
        <v>1</v>
      </c>
      <c r="I20" s="11" t="n">
        <v>10</v>
      </c>
      <c r="J20" s="11" t="n">
        <v>5</v>
      </c>
      <c r="K20" s="11" t="n">
        <v>5</v>
      </c>
    </row>
    <row r="21">
      <c r="A21" s="25" t="inlineStr">
        <is>
          <t>Fresno</t>
        </is>
      </c>
      <c r="B21" s="11" t="n">
        <v>10</v>
      </c>
      <c r="C21" s="11" t="n">
        <v>1</v>
      </c>
      <c r="D21" s="11" t="n">
        <v>9</v>
      </c>
      <c r="E21" s="11" t="n">
        <v>3</v>
      </c>
      <c r="F21" s="11" t="n">
        <v>6</v>
      </c>
      <c r="G21" s="27" t="n">
        <v>12</v>
      </c>
      <c r="H21" s="11" t="n">
        <v>1</v>
      </c>
      <c r="I21" s="11" t="n">
        <v>10</v>
      </c>
      <c r="J21" s="11" t="n">
        <v>5</v>
      </c>
      <c r="K21" s="11" t="n">
        <v>5</v>
      </c>
    </row>
    <row r="22">
      <c r="A22" s="25" t="inlineStr">
        <is>
          <t>Guilford County (NC)</t>
        </is>
      </c>
      <c r="B22" s="11" t="n">
        <v>16</v>
      </c>
      <c r="C22" s="11" t="n">
        <v>2</v>
      </c>
      <c r="D22" s="11" t="n">
        <v>14</v>
      </c>
      <c r="E22" s="11" t="n">
        <v>6</v>
      </c>
      <c r="F22" s="11" t="n">
        <v>8</v>
      </c>
      <c r="G22" s="27" t="n">
        <v>13</v>
      </c>
      <c r="H22" s="11" t="n">
        <v>1</v>
      </c>
      <c r="I22" s="11" t="n">
        <v>12</v>
      </c>
      <c r="J22" s="11" t="n">
        <v>2</v>
      </c>
      <c r="K22" s="11" t="n">
        <v>10</v>
      </c>
    </row>
    <row r="23">
      <c r="A23" s="25" t="inlineStr">
        <is>
          <t>Hillsborough County (FL)</t>
        </is>
      </c>
      <c r="B23" s="11" t="n">
        <v>17</v>
      </c>
      <c r="C23" s="11" t="n">
        <v>1</v>
      </c>
      <c r="D23" s="11" t="n">
        <v>16</v>
      </c>
      <c r="E23" s="11" t="n">
        <v>1</v>
      </c>
      <c r="F23" s="11" t="n">
        <v>15</v>
      </c>
      <c r="G23" s="27" t="n">
        <v>19</v>
      </c>
      <c r="H23" s="11" t="n">
        <v>2</v>
      </c>
      <c r="I23" s="11" t="n">
        <v>18</v>
      </c>
      <c r="J23" s="11" t="n">
        <v>1</v>
      </c>
      <c r="K23" s="11" t="n">
        <v>17</v>
      </c>
    </row>
    <row r="24">
      <c r="A24" s="25" t="inlineStr">
        <is>
          <t>Houston</t>
        </is>
      </c>
      <c r="B24" s="11" t="n">
        <v>10</v>
      </c>
      <c r="C24" s="11" t="n">
        <v>2</v>
      </c>
      <c r="D24" s="11" t="n">
        <v>8</v>
      </c>
      <c r="E24" s="11" t="n">
        <v>1</v>
      </c>
      <c r="F24" s="11" t="n">
        <v>6</v>
      </c>
      <c r="G24" s="27" t="n">
        <v>10</v>
      </c>
      <c r="H24" s="11" t="n">
        <v>1</v>
      </c>
      <c r="I24" s="11" t="n">
        <v>8</v>
      </c>
      <c r="J24" s="11" t="n">
        <v>1</v>
      </c>
      <c r="K24" s="11" t="n">
        <v>7</v>
      </c>
    </row>
    <row r="25">
      <c r="A25" s="25" t="inlineStr">
        <is>
          <t>Jefferson County (KY)</t>
        </is>
      </c>
      <c r="B25" s="11" t="n">
        <v>10</v>
      </c>
      <c r="C25" s="11" t="n">
        <v>2</v>
      </c>
      <c r="D25" s="11" t="n">
        <v>8</v>
      </c>
      <c r="E25" s="11" t="n">
        <v>1</v>
      </c>
      <c r="F25" s="11" t="n">
        <v>7</v>
      </c>
      <c r="G25" s="27" t="n">
        <v>11</v>
      </c>
      <c r="H25" s="11" t="n">
        <v>2</v>
      </c>
      <c r="I25" s="11" t="n">
        <v>10</v>
      </c>
      <c r="J25" s="11" t="n">
        <v>1</v>
      </c>
      <c r="K25" s="11" t="n">
        <v>9</v>
      </c>
    </row>
    <row r="26">
      <c r="A26" s="25" t="inlineStr">
        <is>
          <t>Los Angeles</t>
        </is>
      </c>
      <c r="B26" s="11" t="n">
        <v>13</v>
      </c>
      <c r="C26" s="11" t="n">
        <v>2</v>
      </c>
      <c r="D26" s="11" t="n">
        <v>11</v>
      </c>
      <c r="E26" s="11" t="n">
        <v>5</v>
      </c>
      <c r="F26" s="11" t="n">
        <v>6</v>
      </c>
      <c r="G26" s="27" t="n">
        <v>13</v>
      </c>
      <c r="H26" s="11" t="n">
        <v>2</v>
      </c>
      <c r="I26" s="11" t="n">
        <v>11</v>
      </c>
      <c r="J26" s="11" t="n">
        <v>5</v>
      </c>
      <c r="K26" s="11" t="n">
        <v>7</v>
      </c>
    </row>
    <row r="27">
      <c r="A27" s="25" t="inlineStr">
        <is>
          <t>Miami-Dade</t>
        </is>
      </c>
      <c r="B27" s="11" t="n">
        <v>11</v>
      </c>
      <c r="C27" s="11" t="n">
        <v>2</v>
      </c>
      <c r="D27" s="11" t="n">
        <v>9</v>
      </c>
      <c r="E27" s="11" t="n">
        <v>1</v>
      </c>
      <c r="F27" s="11" t="n">
        <v>9</v>
      </c>
      <c r="G27" s="27" t="n">
        <v>12</v>
      </c>
      <c r="H27" s="11" t="n">
        <v>1</v>
      </c>
      <c r="I27" s="11" t="n">
        <v>11</v>
      </c>
      <c r="J27" s="11" t="inlineStr">
        <is>
          <t>#</t>
        </is>
      </c>
      <c r="K27" s="11" t="n">
        <v>11</v>
      </c>
    </row>
    <row r="28">
      <c r="A28" s="25" t="inlineStr">
        <is>
          <t>Milwaukee</t>
        </is>
      </c>
      <c r="B28" s="11" t="n">
        <v>22</v>
      </c>
      <c r="C28" s="11" t="n">
        <v>4</v>
      </c>
      <c r="D28" s="11" t="n">
        <v>19</v>
      </c>
      <c r="E28" s="11" t="n">
        <v>2</v>
      </c>
      <c r="F28" s="11" t="n">
        <v>17</v>
      </c>
      <c r="G28" s="27" t="n">
        <v>22</v>
      </c>
      <c r="H28" s="11" t="n">
        <v>3</v>
      </c>
      <c r="I28" s="11" t="n">
        <v>19</v>
      </c>
      <c r="J28" s="11" t="n">
        <v>1</v>
      </c>
      <c r="K28" s="11" t="n">
        <v>18</v>
      </c>
    </row>
    <row r="29">
      <c r="A29" s="25" t="inlineStr">
        <is>
          <t>New York City</t>
        </is>
      </c>
      <c r="B29" s="11" t="n">
        <v>19</v>
      </c>
      <c r="C29" s="11" t="n">
        <v>1</v>
      </c>
      <c r="D29" s="11" t="n">
        <v>18</v>
      </c>
      <c r="E29" s="11" t="n">
        <v>2</v>
      </c>
      <c r="F29" s="11" t="n">
        <v>16</v>
      </c>
      <c r="G29" s="27" t="n">
        <v>21</v>
      </c>
      <c r="H29" s="11" t="n">
        <v>1</v>
      </c>
      <c r="I29" s="11" t="n">
        <v>20</v>
      </c>
      <c r="J29" s="11" t="n">
        <v>1</v>
      </c>
      <c r="K29" s="11" t="n">
        <v>19</v>
      </c>
    </row>
    <row r="30">
      <c r="A30" s="25" t="inlineStr">
        <is>
          <t>Philadelphia</t>
        </is>
      </c>
      <c r="B30" s="11" t="n">
        <v>18</v>
      </c>
      <c r="C30" s="11" t="n">
        <v>4</v>
      </c>
      <c r="D30" s="11" t="n">
        <v>14</v>
      </c>
      <c r="E30" s="11" t="n">
        <v>3</v>
      </c>
      <c r="F30" s="11" t="n">
        <v>11</v>
      </c>
      <c r="G30" s="27" t="n">
        <v>18</v>
      </c>
      <c r="H30" s="11" t="n">
        <v>4</v>
      </c>
      <c r="I30" s="11" t="n">
        <v>13</v>
      </c>
      <c r="J30" s="11" t="n">
        <v>2</v>
      </c>
      <c r="K30" s="11" t="n">
        <v>12</v>
      </c>
    </row>
    <row r="31">
      <c r="A31" s="25" t="inlineStr">
        <is>
          <t>San Diego</t>
        </is>
      </c>
      <c r="B31" s="11" t="n">
        <v>12</v>
      </c>
      <c r="C31" s="11" t="n">
        <v>1</v>
      </c>
      <c r="D31" s="11" t="n">
        <v>11</v>
      </c>
      <c r="E31" s="11" t="n">
        <v>6</v>
      </c>
      <c r="F31" s="11" t="n">
        <v>4</v>
      </c>
      <c r="G31" s="27" t="n">
        <v>14</v>
      </c>
      <c r="H31" s="11" t="n">
        <v>3</v>
      </c>
      <c r="I31" s="11" t="n">
        <v>11</v>
      </c>
      <c r="J31" s="11" t="n">
        <v>7</v>
      </c>
      <c r="K31" s="11" t="n">
        <v>5</v>
      </c>
    </row>
    <row r="32">
      <c r="A32" s="31" t="inlineStr">
        <is>
          <t>Shelby County (TN)</t>
        </is>
      </c>
      <c r="B32" s="15" t="n">
        <v>16</v>
      </c>
      <c r="C32" s="15" t="n">
        <v>2</v>
      </c>
      <c r="D32" s="15" t="n">
        <v>14</v>
      </c>
      <c r="E32" s="15" t="n">
        <v>3</v>
      </c>
      <c r="F32" s="15" t="n">
        <v>12</v>
      </c>
      <c r="G32" s="32" t="n">
        <v>12</v>
      </c>
      <c r="H32" s="15" t="n">
        <v>2</v>
      </c>
      <c r="I32" s="15" t="n">
        <v>10</v>
      </c>
      <c r="J32" s="15" t="n">
        <v>1</v>
      </c>
      <c r="K32" s="15" t="n">
        <v>9</v>
      </c>
    </row>
    <row r="33">
      <c r="A33" s="16" t="inlineStr">
        <is>
          <t>See notes at end of table.</t>
        </is>
      </c>
    </row>
  </sheetData>
  <mergeCells count="3">
    <mergeCell ref="A2:A3"/>
    <mergeCell ref="B2:F2"/>
    <mergeCell ref="G2:K2"/>
  </mergeCells>
  <pageMargins left="0.75" right="0.75" top="1" bottom="1" header="0.5" footer="0.5"/>
</worksheet>
</file>

<file path=xl/worksheets/sheet85.xml><?xml version="1.0" encoding="utf-8"?>
<worksheet xmlns="http://schemas.openxmlformats.org/spreadsheetml/2006/main">
  <sheetPr>
    <outlinePr summaryBelow="1" summaryRight="1"/>
    <pageSetUpPr/>
  </sheetPr>
  <dimension ref="A1:F37"/>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A-34. Percentage of eighth-grade public school students identified as students with disabilities (SD)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16</v>
      </c>
      <c r="C4" s="11" t="n">
        <v>1</v>
      </c>
      <c r="D4" s="11" t="n">
        <v>14</v>
      </c>
      <c r="E4" s="11" t="n">
        <v>3</v>
      </c>
      <c r="F4" s="11" t="n">
        <v>12</v>
      </c>
    </row>
    <row r="5">
      <c r="A5" s="10" t="inlineStr">
        <is>
          <t>Large City¹ (public)</t>
        </is>
      </c>
      <c r="B5" s="11" t="n">
        <v>15</v>
      </c>
      <c r="C5" s="11" t="n">
        <v>1</v>
      </c>
      <c r="D5" s="11" t="n">
        <v>13</v>
      </c>
      <c r="E5" s="11" t="n">
        <v>2</v>
      </c>
      <c r="F5" s="11" t="n">
        <v>11</v>
      </c>
    </row>
    <row r="6">
      <c r="A6" s="25" t="inlineStr">
        <is>
          <t>Albuquerque</t>
        </is>
      </c>
      <c r="B6" s="11" t="n">
        <v>24</v>
      </c>
      <c r="C6" s="11" t="n">
        <v>1</v>
      </c>
      <c r="D6" s="11" t="n">
        <v>23</v>
      </c>
      <c r="E6" s="11" t="n">
        <v>10</v>
      </c>
      <c r="F6" s="11" t="n">
        <v>13</v>
      </c>
    </row>
    <row r="7">
      <c r="A7" s="25" t="inlineStr">
        <is>
          <t>Atlanta</t>
        </is>
      </c>
      <c r="B7" s="11" t="n">
        <v>19</v>
      </c>
      <c r="C7" s="11" t="n">
        <v>3</v>
      </c>
      <c r="D7" s="11" t="n">
        <v>16</v>
      </c>
      <c r="E7" s="11" t="n">
        <v>1</v>
      </c>
      <c r="F7" s="11" t="n">
        <v>15</v>
      </c>
    </row>
    <row r="8">
      <c r="A8" s="25" t="inlineStr">
        <is>
          <t>Austin</t>
        </is>
      </c>
      <c r="B8" s="11" t="n">
        <v>21</v>
      </c>
      <c r="C8" s="11" t="n">
        <v>2</v>
      </c>
      <c r="D8" s="11" t="n">
        <v>20</v>
      </c>
      <c r="E8" s="11" t="n">
        <v>2</v>
      </c>
      <c r="F8" s="11" t="n">
        <v>17</v>
      </c>
    </row>
    <row r="9">
      <c r="A9" s="25" t="inlineStr">
        <is>
          <t>Baltimore City</t>
        </is>
      </c>
      <c r="B9" s="11" t="n">
        <v>20</v>
      </c>
      <c r="C9" s="11" t="n">
        <v>2</v>
      </c>
      <c r="D9" s="11" t="n">
        <v>18</v>
      </c>
      <c r="E9" s="11" t="inlineStr">
        <is>
          <t>#</t>
        </is>
      </c>
      <c r="F9" s="11" t="n">
        <v>17</v>
      </c>
    </row>
    <row r="10">
      <c r="A10" s="25" t="inlineStr">
        <is>
          <t>Boston</t>
        </is>
      </c>
      <c r="B10" s="11" t="n">
        <v>22</v>
      </c>
      <c r="C10" s="11" t="n">
        <v>3</v>
      </c>
      <c r="D10" s="11" t="n">
        <v>19</v>
      </c>
      <c r="E10" s="11" t="n">
        <v>3</v>
      </c>
      <c r="F10" s="11" t="n">
        <v>16</v>
      </c>
    </row>
    <row r="11">
      <c r="A11" s="25" t="inlineStr">
        <is>
          <t>Charlotte</t>
        </is>
      </c>
      <c r="B11" s="11" t="n">
        <v>11</v>
      </c>
      <c r="C11" s="11" t="n">
        <v>1</v>
      </c>
      <c r="D11" s="11" t="n">
        <v>10</v>
      </c>
      <c r="E11" s="11" t="n">
        <v>2</v>
      </c>
      <c r="F11" s="11" t="n">
        <v>8</v>
      </c>
    </row>
    <row r="12">
      <c r="A12" s="25" t="inlineStr">
        <is>
          <t>Chicago</t>
        </is>
      </c>
      <c r="B12" s="11" t="n">
        <v>17</v>
      </c>
      <c r="C12" s="11" t="n">
        <v>1</v>
      </c>
      <c r="D12" s="11" t="n">
        <v>15</v>
      </c>
      <c r="E12" s="11" t="n">
        <v>1</v>
      </c>
      <c r="F12" s="11" t="n">
        <v>14</v>
      </c>
    </row>
    <row r="13">
      <c r="A13" s="25" t="inlineStr">
        <is>
          <t>Clark County (NV)</t>
        </is>
      </c>
      <c r="B13" s="11" t="n">
        <v>10</v>
      </c>
      <c r="C13" s="11" t="n">
        <v>1</v>
      </c>
      <c r="D13" s="11" t="n">
        <v>9</v>
      </c>
      <c r="E13" s="11" t="n">
        <v>5</v>
      </c>
      <c r="F13" s="11" t="n">
        <v>3</v>
      </c>
    </row>
    <row r="14">
      <c r="A14" s="25" t="inlineStr">
        <is>
          <t>Cleveland</t>
        </is>
      </c>
      <c r="B14" s="11" t="n">
        <v>24</v>
      </c>
      <c r="C14" s="11" t="n">
        <v>3</v>
      </c>
      <c r="D14" s="11" t="n">
        <v>21</v>
      </c>
      <c r="E14" s="11" t="n">
        <v>2</v>
      </c>
      <c r="F14" s="11" t="n">
        <v>19</v>
      </c>
    </row>
    <row r="15">
      <c r="A15" s="25" t="inlineStr">
        <is>
          <t>Dallas</t>
        </is>
      </c>
      <c r="B15" s="11" t="n">
        <v>14</v>
      </c>
      <c r="C15" s="11" t="n">
        <v>2</v>
      </c>
      <c r="D15" s="11" t="n">
        <v>12</v>
      </c>
      <c r="E15" s="11" t="n">
        <v>1</v>
      </c>
      <c r="F15" s="11" t="n">
        <v>11</v>
      </c>
    </row>
    <row r="16">
      <c r="A16" s="25" t="inlineStr">
        <is>
          <t>Denver</t>
        </is>
      </c>
      <c r="B16" s="11" t="n">
        <v>15</v>
      </c>
      <c r="C16" s="11" t="n">
        <v>2</v>
      </c>
      <c r="D16" s="11" t="n">
        <v>13</v>
      </c>
      <c r="E16" s="11" t="n">
        <v>3</v>
      </c>
      <c r="F16" s="11" t="n">
        <v>11</v>
      </c>
    </row>
    <row r="17">
      <c r="A17" s="25" t="inlineStr">
        <is>
          <t>Detroit</t>
        </is>
      </c>
      <c r="B17" s="11" t="n">
        <v>17</v>
      </c>
      <c r="C17" s="11" t="n">
        <v>5</v>
      </c>
      <c r="D17" s="11" t="n">
        <v>12</v>
      </c>
      <c r="E17" s="11" t="n">
        <v>1</v>
      </c>
      <c r="F17" s="11" t="n">
        <v>11</v>
      </c>
    </row>
    <row r="18">
      <c r="A18" s="25" t="inlineStr">
        <is>
          <t>District of Columbia (DCPS)</t>
        </is>
      </c>
      <c r="B18" s="11" t="n">
        <v>21</v>
      </c>
      <c r="C18" s="11" t="n">
        <v>3</v>
      </c>
      <c r="D18" s="11" t="n">
        <v>18</v>
      </c>
      <c r="E18" s="11" t="inlineStr">
        <is>
          <t>#</t>
        </is>
      </c>
      <c r="F18" s="11" t="n">
        <v>18</v>
      </c>
    </row>
    <row r="19">
      <c r="A19" s="25" t="inlineStr">
        <is>
          <t>Duval County (FL)</t>
        </is>
      </c>
      <c r="B19" s="11" t="n">
        <v>20</v>
      </c>
      <c r="C19" s="11" t="n">
        <v>2</v>
      </c>
      <c r="D19" s="11" t="n">
        <v>18</v>
      </c>
      <c r="E19" s="11" t="n">
        <v>1</v>
      </c>
      <c r="F19" s="11" t="n">
        <v>17</v>
      </c>
    </row>
    <row r="20">
      <c r="A20" s="25" t="inlineStr">
        <is>
          <t>Fort Worth</t>
        </is>
      </c>
      <c r="B20" s="11" t="n">
        <v>15</v>
      </c>
      <c r="C20" s="11" t="n">
        <v>1</v>
      </c>
      <c r="D20" s="11" t="n">
        <v>13</v>
      </c>
      <c r="E20" s="11" t="n">
        <v>2</v>
      </c>
      <c r="F20" s="11" t="n">
        <v>11</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14</v>
      </c>
      <c r="C22" s="11" t="n">
        <v>1</v>
      </c>
      <c r="D22" s="11" t="n">
        <v>13</v>
      </c>
      <c r="E22" s="11" t="n">
        <v>1</v>
      </c>
      <c r="F22" s="11" t="n">
        <v>11</v>
      </c>
    </row>
    <row r="23">
      <c r="A23" s="25" t="inlineStr">
        <is>
          <t>Hillsborough County (FL)</t>
        </is>
      </c>
      <c r="B23" s="11" t="n">
        <v>19</v>
      </c>
      <c r="C23" s="11" t="n">
        <v>2</v>
      </c>
      <c r="D23" s="11" t="n">
        <v>18</v>
      </c>
      <c r="E23" s="11" t="n">
        <v>2</v>
      </c>
      <c r="F23" s="11" t="n">
        <v>16</v>
      </c>
    </row>
    <row r="24">
      <c r="A24" s="25" t="inlineStr">
        <is>
          <t>Houston</t>
        </is>
      </c>
      <c r="B24" s="11" t="n">
        <v>10</v>
      </c>
      <c r="C24" s="11" t="n">
        <v>2</v>
      </c>
      <c r="D24" s="11" t="n">
        <v>8</v>
      </c>
      <c r="E24" s="11" t="n">
        <v>1</v>
      </c>
      <c r="F24" s="11" t="n">
        <v>7</v>
      </c>
    </row>
    <row r="25">
      <c r="A25" s="25" t="inlineStr">
        <is>
          <t>Jefferson County (KY)</t>
        </is>
      </c>
      <c r="B25" s="11" t="n">
        <v>13</v>
      </c>
      <c r="C25" s="11" t="n">
        <v>2</v>
      </c>
      <c r="D25" s="11" t="n">
        <v>11</v>
      </c>
      <c r="E25" s="11" t="n">
        <v>1</v>
      </c>
      <c r="F25" s="11" t="n">
        <v>10</v>
      </c>
    </row>
    <row r="26">
      <c r="A26" s="25" t="inlineStr">
        <is>
          <t>Los Angeles</t>
        </is>
      </c>
      <c r="B26" s="11" t="n">
        <v>14</v>
      </c>
      <c r="C26" s="11" t="n">
        <v>1</v>
      </c>
      <c r="D26" s="11" t="n">
        <v>12</v>
      </c>
      <c r="E26" s="11" t="n">
        <v>5</v>
      </c>
      <c r="F26" s="11" t="n">
        <v>7</v>
      </c>
    </row>
    <row r="27">
      <c r="A27" s="25" t="inlineStr">
        <is>
          <t>Miami-Dade</t>
        </is>
      </c>
      <c r="B27" s="11" t="n">
        <v>14</v>
      </c>
      <c r="C27" s="11" t="n">
        <v>2</v>
      </c>
      <c r="D27" s="11" t="n">
        <v>12</v>
      </c>
      <c r="E27" s="11" t="inlineStr">
        <is>
          <t>#</t>
        </is>
      </c>
      <c r="F27" s="11" t="n">
        <v>11</v>
      </c>
    </row>
    <row r="28">
      <c r="A28" s="25" t="inlineStr">
        <is>
          <t>Milwaukee</t>
        </is>
      </c>
      <c r="B28" s="11" t="n">
        <v>18</v>
      </c>
      <c r="C28" s="11" t="n">
        <v>1</v>
      </c>
      <c r="D28" s="11" t="n">
        <v>17</v>
      </c>
      <c r="E28" s="11" t="n">
        <v>2</v>
      </c>
      <c r="F28" s="11" t="n">
        <v>15</v>
      </c>
    </row>
    <row r="29">
      <c r="A29" s="25" t="inlineStr">
        <is>
          <t>New York City</t>
        </is>
      </c>
      <c r="B29" s="11" t="n">
        <v>21</v>
      </c>
      <c r="C29" s="11" t="n">
        <v>1</v>
      </c>
      <c r="D29" s="11" t="n">
        <v>20</v>
      </c>
      <c r="E29" s="11" t="n">
        <v>1</v>
      </c>
      <c r="F29" s="11" t="n">
        <v>19</v>
      </c>
    </row>
    <row r="30">
      <c r="A30" s="25" t="inlineStr">
        <is>
          <t>Philadelphia</t>
        </is>
      </c>
      <c r="B30" s="11" t="n">
        <v>19</v>
      </c>
      <c r="C30" s="11" t="n">
        <v>3</v>
      </c>
      <c r="D30" s="11" t="n">
        <v>15</v>
      </c>
      <c r="E30" s="11" t="n">
        <v>2</v>
      </c>
      <c r="F30" s="11" t="n">
        <v>14</v>
      </c>
    </row>
    <row r="31">
      <c r="A31" s="25" t="inlineStr">
        <is>
          <t>San Diego</t>
        </is>
      </c>
      <c r="B31" s="11" t="n">
        <v>16</v>
      </c>
      <c r="C31" s="11" t="n">
        <v>2</v>
      </c>
      <c r="D31" s="11" t="n">
        <v>14</v>
      </c>
      <c r="E31" s="11" t="n">
        <v>5</v>
      </c>
      <c r="F31" s="11" t="n">
        <v>9</v>
      </c>
    </row>
    <row r="32">
      <c r="A32" s="31" t="inlineStr">
        <is>
          <t>Shelby County (TN)</t>
        </is>
      </c>
      <c r="B32" s="15" t="n">
        <v>9</v>
      </c>
      <c r="C32" s="15" t="n">
        <v>2</v>
      </c>
      <c r="D32" s="15" t="n">
        <v>7</v>
      </c>
      <c r="E32" s="15" t="inlineStr">
        <is>
          <t>#</t>
        </is>
      </c>
      <c r="F32" s="15" t="n">
        <v>7</v>
      </c>
    </row>
    <row r="33">
      <c r="A33" s="16" t="inlineStr">
        <is>
          <t>— Not available.</t>
        </is>
      </c>
    </row>
    <row r="34">
      <c r="A34" s="16" t="inlineStr">
        <is>
          <t># Rounds to zero.</t>
        </is>
      </c>
    </row>
    <row r="35">
      <c r="A35" s="16" t="inlineStr">
        <is>
          <t>¹ Large city includes students from all cities in the nation with populations of 250,000 or more including the participating districts.</t>
        </is>
      </c>
    </row>
    <row r="36">
      <c r="A36"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7">
      <c r="A37"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86.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A-35. Percentage of fourth-grade public school students identified as English learners (EL)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9</v>
      </c>
      <c r="C4" s="11" t="n">
        <v>2</v>
      </c>
      <c r="D4" s="11" t="n">
        <v>7</v>
      </c>
      <c r="E4" s="11" t="n">
        <v>6</v>
      </c>
      <c r="F4" s="11" t="n">
        <v>1</v>
      </c>
      <c r="G4" s="27" t="n">
        <v>10</v>
      </c>
      <c r="H4" s="11" t="n">
        <v>2</v>
      </c>
      <c r="I4" s="11" t="n">
        <v>8</v>
      </c>
      <c r="J4" s="11" t="n">
        <v>7</v>
      </c>
      <c r="K4" s="11" t="n">
        <v>1</v>
      </c>
    </row>
    <row r="5">
      <c r="A5" s="10" t="inlineStr">
        <is>
          <t>Large City¹ (public)</t>
        </is>
      </c>
      <c r="B5" s="11" t="n">
        <v>19</v>
      </c>
      <c r="C5" s="11" t="n">
        <v>5</v>
      </c>
      <c r="D5" s="11" t="n">
        <v>15</v>
      </c>
      <c r="E5" s="11" t="n">
        <v>13</v>
      </c>
      <c r="F5" s="11" t="n">
        <v>1</v>
      </c>
      <c r="G5" s="27" t="n">
        <v>21</v>
      </c>
      <c r="H5" s="11" t="n">
        <v>5</v>
      </c>
      <c r="I5" s="11" t="n">
        <v>16</v>
      </c>
      <c r="J5" s="11" t="n">
        <v>14</v>
      </c>
      <c r="K5" s="11" t="n">
        <v>2</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4</v>
      </c>
      <c r="C7" s="11" t="n">
        <v>1</v>
      </c>
      <c r="D7" s="11" t="n">
        <v>3</v>
      </c>
      <c r="E7" s="11" t="n">
        <v>3</v>
      </c>
      <c r="F7" s="11" t="inlineStr">
        <is>
          <t>#</t>
        </is>
      </c>
      <c r="G7" s="27" t="n">
        <v>2</v>
      </c>
      <c r="H7" s="11" t="n">
        <v>1</v>
      </c>
      <c r="I7" s="11" t="n">
        <v>2</v>
      </c>
      <c r="J7" s="11" t="n">
        <v>1</v>
      </c>
      <c r="K7" s="11" t="n">
        <v>1</v>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18</v>
      </c>
      <c r="H10" s="11" t="n">
        <v>6</v>
      </c>
      <c r="I10" s="11" t="n">
        <v>12</v>
      </c>
      <c r="J10" s="11" t="n">
        <v>9</v>
      </c>
      <c r="K10" s="11" t="n">
        <v>3</v>
      </c>
    </row>
    <row r="11">
      <c r="A11" s="25" t="inlineStr">
        <is>
          <t>Charlotte</t>
        </is>
      </c>
      <c r="B11" s="11" t="inlineStr">
        <is>
          <t>—</t>
        </is>
      </c>
      <c r="C11" s="11" t="inlineStr">
        <is>
          <t>—</t>
        </is>
      </c>
      <c r="D11" s="11" t="inlineStr">
        <is>
          <t>—</t>
        </is>
      </c>
      <c r="E11" s="11" t="inlineStr">
        <is>
          <t>—</t>
        </is>
      </c>
      <c r="F11" s="11" t="inlineStr">
        <is>
          <t>—</t>
        </is>
      </c>
      <c r="G11" s="27" t="n">
        <v>10</v>
      </c>
      <c r="H11" s="11" t="n">
        <v>3</v>
      </c>
      <c r="I11" s="11" t="n">
        <v>7</v>
      </c>
      <c r="J11" s="11" t="n">
        <v>2</v>
      </c>
      <c r="K11" s="11" t="n">
        <v>4</v>
      </c>
    </row>
    <row r="12">
      <c r="A12" s="25" t="inlineStr">
        <is>
          <t>Chicago</t>
        </is>
      </c>
      <c r="B12" s="11" t="n">
        <v>19</v>
      </c>
      <c r="C12" s="11" t="n">
        <v>7</v>
      </c>
      <c r="D12" s="11" t="n">
        <v>12</v>
      </c>
      <c r="E12" s="11" t="n">
        <v>9</v>
      </c>
      <c r="F12" s="11" t="n">
        <v>2</v>
      </c>
      <c r="G12" s="27" t="n">
        <v>21</v>
      </c>
      <c r="H12" s="11" t="n">
        <v>6</v>
      </c>
      <c r="I12" s="11" t="n">
        <v>15</v>
      </c>
      <c r="J12" s="11" t="n">
        <v>13</v>
      </c>
      <c r="K12" s="11" t="n">
        <v>1</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3</v>
      </c>
      <c r="H14" s="11" t="n">
        <v>2</v>
      </c>
      <c r="I14" s="11" t="n">
        <v>2</v>
      </c>
      <c r="J14" s="11" t="n">
        <v>1</v>
      </c>
      <c r="K14" s="11" t="n">
        <v>1</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7</v>
      </c>
      <c r="C18" s="11" t="n">
        <v>3</v>
      </c>
      <c r="D18" s="11" t="n">
        <v>4</v>
      </c>
      <c r="E18" s="11" t="n">
        <v>3</v>
      </c>
      <c r="F18" s="11" t="n">
        <v>2</v>
      </c>
      <c r="G18" s="27" t="n">
        <v>7</v>
      </c>
      <c r="H18" s="11" t="n">
        <v>1</v>
      </c>
      <c r="I18" s="11" t="n">
        <v>6</v>
      </c>
      <c r="J18" s="11" t="n">
        <v>2</v>
      </c>
      <c r="K18" s="11" t="n">
        <v>4</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36</v>
      </c>
      <c r="C24" s="11" t="n">
        <v>16</v>
      </c>
      <c r="D24" s="11" t="n">
        <v>20</v>
      </c>
      <c r="E24" s="11" t="n">
        <v>20</v>
      </c>
      <c r="F24" s="11" t="inlineStr">
        <is>
          <t>#</t>
        </is>
      </c>
      <c r="G24" s="27" t="n">
        <v>33</v>
      </c>
      <c r="H24" s="11" t="n">
        <v>20</v>
      </c>
      <c r="I24" s="11" t="n">
        <v>14</v>
      </c>
      <c r="J24" s="11" t="n">
        <v>14</v>
      </c>
      <c r="K24" s="11" t="inlineStr">
        <is>
          <t>#</t>
        </is>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46</v>
      </c>
      <c r="C26" s="11" t="n">
        <v>6</v>
      </c>
      <c r="D26" s="11" t="n">
        <v>40</v>
      </c>
      <c r="E26" s="11" t="n">
        <v>38</v>
      </c>
      <c r="F26" s="11" t="n">
        <v>1</v>
      </c>
      <c r="G26" s="27" t="n">
        <v>56</v>
      </c>
      <c r="H26" s="11" t="n">
        <v>5</v>
      </c>
      <c r="I26" s="11" t="n">
        <v>50</v>
      </c>
      <c r="J26" s="11" t="n">
        <v>47</v>
      </c>
      <c r="K26" s="11" t="n">
        <v>3</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11</v>
      </c>
      <c r="C29" s="11" t="n">
        <v>6</v>
      </c>
      <c r="D29" s="11" t="n">
        <v>6</v>
      </c>
      <c r="E29" s="11" t="n">
        <v>3</v>
      </c>
      <c r="F29" s="11" t="n">
        <v>3</v>
      </c>
      <c r="G29" s="27" t="n">
        <v>11</v>
      </c>
      <c r="H29" s="11" t="n">
        <v>5</v>
      </c>
      <c r="I29" s="11" t="n">
        <v>6</v>
      </c>
      <c r="J29" s="11" t="n">
        <v>2</v>
      </c>
      <c r="K29" s="11" t="n">
        <v>3</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35</v>
      </c>
      <c r="H31" s="11" t="n">
        <v>4</v>
      </c>
      <c r="I31" s="11" t="n">
        <v>31</v>
      </c>
      <c r="J31" s="11" t="n">
        <v>29</v>
      </c>
      <c r="K31" s="11" t="n">
        <v>2</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7.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A-35. Percentage of fourth-grade public school students identified as English learners (EL)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2</v>
      </c>
      <c r="D4" s="11" t="n">
        <v>8</v>
      </c>
      <c r="E4" s="11" t="n">
        <v>7</v>
      </c>
      <c r="F4" s="11" t="n">
        <v>2</v>
      </c>
      <c r="G4" s="27" t="n">
        <v>11</v>
      </c>
      <c r="H4" s="11" t="n">
        <v>2</v>
      </c>
      <c r="I4" s="11" t="n">
        <v>9</v>
      </c>
      <c r="J4" s="11" t="n">
        <v>7</v>
      </c>
      <c r="K4" s="11" t="n">
        <v>2</v>
      </c>
    </row>
    <row r="5">
      <c r="A5" s="10" t="inlineStr">
        <is>
          <t>Large City¹ (public)</t>
        </is>
      </c>
      <c r="B5" s="11" t="n">
        <v>22</v>
      </c>
      <c r="C5" s="11" t="n">
        <v>4</v>
      </c>
      <c r="D5" s="11" t="n">
        <v>17</v>
      </c>
      <c r="E5" s="11" t="n">
        <v>14</v>
      </c>
      <c r="F5" s="11" t="n">
        <v>3</v>
      </c>
      <c r="G5" s="27" t="n">
        <v>22</v>
      </c>
      <c r="H5" s="11" t="n">
        <v>4</v>
      </c>
      <c r="I5" s="11" t="n">
        <v>18</v>
      </c>
      <c r="J5" s="11" t="n">
        <v>14</v>
      </c>
      <c r="K5" s="11" t="n">
        <v>4</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v>
      </c>
      <c r="C7" s="11" t="n">
        <v>1</v>
      </c>
      <c r="D7" s="11" t="n">
        <v>1</v>
      </c>
      <c r="E7" s="11" t="n">
        <v>1</v>
      </c>
      <c r="F7" s="11" t="inlineStr">
        <is>
          <t>#</t>
        </is>
      </c>
      <c r="G7" s="27" t="n">
        <v>3</v>
      </c>
      <c r="H7" s="11" t="n">
        <v>2</v>
      </c>
      <c r="I7" s="11" t="n">
        <v>1</v>
      </c>
      <c r="J7" s="11" t="n">
        <v>1</v>
      </c>
      <c r="K7" s="11" t="inlineStr">
        <is>
          <t>#</t>
        </is>
      </c>
    </row>
    <row r="8">
      <c r="A8" s="25" t="inlineStr">
        <is>
          <t>Austin</t>
        </is>
      </c>
      <c r="B8" s="11" t="n">
        <v>27</v>
      </c>
      <c r="C8" s="11" t="n">
        <v>14</v>
      </c>
      <c r="D8" s="11" t="n">
        <v>12</v>
      </c>
      <c r="E8" s="11" t="n">
        <v>12</v>
      </c>
      <c r="F8" s="11" t="inlineStr">
        <is>
          <t>#</t>
        </is>
      </c>
      <c r="G8" s="27" t="n">
        <v>32</v>
      </c>
      <c r="H8" s="11" t="n">
        <v>14</v>
      </c>
      <c r="I8" s="11" t="n">
        <v>17</v>
      </c>
      <c r="J8" s="11" t="n">
        <v>16</v>
      </c>
      <c r="K8" s="11" t="n">
        <v>1</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14</v>
      </c>
      <c r="C10" s="11" t="n">
        <v>4</v>
      </c>
      <c r="D10" s="11" t="n">
        <v>10</v>
      </c>
      <c r="E10" s="11" t="n">
        <v>8</v>
      </c>
      <c r="F10" s="11" t="n">
        <v>2</v>
      </c>
      <c r="G10" s="27" t="n">
        <v>29</v>
      </c>
      <c r="H10" s="11" t="n">
        <v>4</v>
      </c>
      <c r="I10" s="11" t="n">
        <v>24</v>
      </c>
      <c r="J10" s="11" t="n">
        <v>21</v>
      </c>
      <c r="K10" s="11" t="n">
        <v>3</v>
      </c>
    </row>
    <row r="11">
      <c r="A11" s="25" t="inlineStr">
        <is>
          <t>Charlotte</t>
        </is>
      </c>
      <c r="B11" s="11" t="n">
        <v>9</v>
      </c>
      <c r="C11" s="11" t="n">
        <v>2</v>
      </c>
      <c r="D11" s="11" t="n">
        <v>7</v>
      </c>
      <c r="E11" s="11" t="n">
        <v>4</v>
      </c>
      <c r="F11" s="11" t="n">
        <v>3</v>
      </c>
      <c r="G11" s="27" t="n">
        <v>11</v>
      </c>
      <c r="H11" s="11" t="n">
        <v>2</v>
      </c>
      <c r="I11" s="11" t="n">
        <v>9</v>
      </c>
      <c r="J11" s="11" t="n">
        <v>4</v>
      </c>
      <c r="K11" s="11" t="n">
        <v>5</v>
      </c>
    </row>
    <row r="12">
      <c r="A12" s="25" t="inlineStr">
        <is>
          <t>Chicago</t>
        </is>
      </c>
      <c r="B12" s="11" t="n">
        <v>17</v>
      </c>
      <c r="C12" s="11" t="n">
        <v>4</v>
      </c>
      <c r="D12" s="11" t="n">
        <v>13</v>
      </c>
      <c r="E12" s="11" t="n">
        <v>11</v>
      </c>
      <c r="F12" s="11" t="n">
        <v>1</v>
      </c>
      <c r="G12" s="27" t="n">
        <v>21</v>
      </c>
      <c r="H12" s="11" t="n">
        <v>4</v>
      </c>
      <c r="I12" s="11" t="n">
        <v>16</v>
      </c>
      <c r="J12" s="11" t="n">
        <v>13</v>
      </c>
      <c r="K12" s="11" t="n">
        <v>3</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5</v>
      </c>
      <c r="C14" s="11" t="n">
        <v>2</v>
      </c>
      <c r="D14" s="11" t="n">
        <v>3</v>
      </c>
      <c r="E14" s="11" t="n">
        <v>2</v>
      </c>
      <c r="F14" s="11" t="n">
        <v>1</v>
      </c>
      <c r="G14" s="27" t="n">
        <v>7</v>
      </c>
      <c r="H14" s="11" t="n">
        <v>3</v>
      </c>
      <c r="I14" s="11" t="n">
        <v>3</v>
      </c>
      <c r="J14" s="11" t="n">
        <v>1</v>
      </c>
      <c r="K14" s="11" t="n">
        <v>2</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6</v>
      </c>
      <c r="C18" s="11" t="n">
        <v>1</v>
      </c>
      <c r="D18" s="11" t="n">
        <v>4</v>
      </c>
      <c r="E18" s="11" t="n">
        <v>2</v>
      </c>
      <c r="F18" s="11" t="n">
        <v>3</v>
      </c>
      <c r="G18" s="27" t="n">
        <v>9</v>
      </c>
      <c r="H18" s="11" t="n">
        <v>4</v>
      </c>
      <c r="I18" s="11" t="n">
        <v>5</v>
      </c>
      <c r="J18" s="11" t="n">
        <v>1</v>
      </c>
      <c r="K18" s="11" t="n">
        <v>4</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36</v>
      </c>
      <c r="C24" s="11" t="n">
        <v>19</v>
      </c>
      <c r="D24" s="11" t="n">
        <v>17</v>
      </c>
      <c r="E24" s="11" t="n">
        <v>16</v>
      </c>
      <c r="F24" s="11" t="n">
        <v>1</v>
      </c>
      <c r="G24" s="27" t="n">
        <v>37</v>
      </c>
      <c r="H24" s="11" t="n">
        <v>13</v>
      </c>
      <c r="I24" s="11" t="n">
        <v>24</v>
      </c>
      <c r="J24" s="11" t="n">
        <v>23</v>
      </c>
      <c r="K24" s="11" t="n">
        <v>1</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56</v>
      </c>
      <c r="C26" s="11" t="n">
        <v>5</v>
      </c>
      <c r="D26" s="11" t="n">
        <v>51</v>
      </c>
      <c r="E26" s="11" t="n">
        <v>48</v>
      </c>
      <c r="F26" s="11" t="n">
        <v>4</v>
      </c>
      <c r="G26" s="27" t="n">
        <v>48</v>
      </c>
      <c r="H26" s="11" t="n">
        <v>2</v>
      </c>
      <c r="I26" s="11" t="n">
        <v>46</v>
      </c>
      <c r="J26" s="11" t="n">
        <v>41</v>
      </c>
      <c r="K26" s="11" t="n">
        <v>5</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12</v>
      </c>
      <c r="C29" s="11" t="n">
        <v>5</v>
      </c>
      <c r="D29" s="11" t="n">
        <v>8</v>
      </c>
      <c r="E29" s="11" t="n">
        <v>1</v>
      </c>
      <c r="F29" s="11" t="n">
        <v>7</v>
      </c>
      <c r="G29" s="27" t="n">
        <v>18</v>
      </c>
      <c r="H29" s="11" t="n">
        <v>3</v>
      </c>
      <c r="I29" s="11" t="n">
        <v>14</v>
      </c>
      <c r="J29" s="11" t="n">
        <v>1</v>
      </c>
      <c r="K29" s="11" t="n">
        <v>13</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36</v>
      </c>
      <c r="C31" s="11" t="n">
        <v>4</v>
      </c>
      <c r="D31" s="11" t="n">
        <v>33</v>
      </c>
      <c r="E31" s="11" t="n">
        <v>30</v>
      </c>
      <c r="F31" s="11" t="n">
        <v>2</v>
      </c>
      <c r="G31" s="27" t="n">
        <v>42</v>
      </c>
      <c r="H31" s="11" t="n">
        <v>3</v>
      </c>
      <c r="I31" s="11" t="n">
        <v>40</v>
      </c>
      <c r="J31" s="11" t="n">
        <v>36</v>
      </c>
      <c r="K31" s="11" t="n">
        <v>3</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8.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A-35. Percentage of fourth-grade public school students identified as English learners (EL)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2</v>
      </c>
      <c r="D4" s="11" t="n">
        <v>9</v>
      </c>
      <c r="E4" s="11" t="n">
        <v>6</v>
      </c>
      <c r="F4" s="11" t="n">
        <v>3</v>
      </c>
      <c r="G4" s="27" t="n">
        <v>11</v>
      </c>
      <c r="H4" s="11" t="n">
        <v>1</v>
      </c>
      <c r="I4" s="11" t="n">
        <v>10</v>
      </c>
      <c r="J4" s="11" t="n">
        <v>7</v>
      </c>
      <c r="K4" s="11" t="n">
        <v>4</v>
      </c>
    </row>
    <row r="5">
      <c r="A5" s="10" t="inlineStr">
        <is>
          <t>Large City¹ (public)</t>
        </is>
      </c>
      <c r="B5" s="11" t="n">
        <v>21</v>
      </c>
      <c r="C5" s="11" t="n">
        <v>4</v>
      </c>
      <c r="D5" s="11" t="n">
        <v>17</v>
      </c>
      <c r="E5" s="11" t="n">
        <v>12</v>
      </c>
      <c r="F5" s="11" t="n">
        <v>5</v>
      </c>
      <c r="G5" s="27" t="n">
        <v>22</v>
      </c>
      <c r="H5" s="11" t="n">
        <v>3</v>
      </c>
      <c r="I5" s="11" t="n">
        <v>20</v>
      </c>
      <c r="J5" s="11" t="n">
        <v>13</v>
      </c>
      <c r="K5" s="11" t="n">
        <v>7</v>
      </c>
    </row>
    <row r="6">
      <c r="A6" s="25" t="inlineStr">
        <is>
          <t>Albuquerque</t>
        </is>
      </c>
      <c r="B6" s="11" t="inlineStr">
        <is>
          <t>—</t>
        </is>
      </c>
      <c r="C6" s="11" t="inlineStr">
        <is>
          <t>—</t>
        </is>
      </c>
      <c r="D6" s="11" t="inlineStr">
        <is>
          <t>—</t>
        </is>
      </c>
      <c r="E6" s="11" t="inlineStr">
        <is>
          <t>—</t>
        </is>
      </c>
      <c r="F6" s="11" t="inlineStr">
        <is>
          <t>—</t>
        </is>
      </c>
      <c r="G6" s="27" t="n">
        <v>18</v>
      </c>
      <c r="H6" s="11" t="n">
        <v>2</v>
      </c>
      <c r="I6" s="11" t="n">
        <v>16</v>
      </c>
      <c r="J6" s="11" t="n">
        <v>10</v>
      </c>
      <c r="K6" s="11" t="n">
        <v>6</v>
      </c>
    </row>
    <row r="7">
      <c r="A7" s="25" t="inlineStr">
        <is>
          <t>Atlanta</t>
        </is>
      </c>
      <c r="B7" s="11" t="n">
        <v>2</v>
      </c>
      <c r="C7" s="11" t="n">
        <v>1</v>
      </c>
      <c r="D7" s="11" t="n">
        <v>1</v>
      </c>
      <c r="E7" s="11" t="inlineStr">
        <is>
          <t>#</t>
        </is>
      </c>
      <c r="F7" s="11" t="n">
        <v>1</v>
      </c>
      <c r="G7" s="27" t="n">
        <v>2</v>
      </c>
      <c r="H7" s="11" t="n">
        <v>1</v>
      </c>
      <c r="I7" s="11" t="n">
        <v>1</v>
      </c>
      <c r="J7" s="11" t="inlineStr">
        <is>
          <t>#</t>
        </is>
      </c>
      <c r="K7" s="11" t="n">
        <v>1</v>
      </c>
    </row>
    <row r="8">
      <c r="A8" s="25" t="inlineStr">
        <is>
          <t>Austin</t>
        </is>
      </c>
      <c r="B8" s="11" t="n">
        <v>32</v>
      </c>
      <c r="C8" s="11" t="n">
        <v>13</v>
      </c>
      <c r="D8" s="11" t="n">
        <v>19</v>
      </c>
      <c r="E8" s="11" t="n">
        <v>19</v>
      </c>
      <c r="F8" s="11" t="n">
        <v>1</v>
      </c>
      <c r="G8" s="27" t="n">
        <v>33</v>
      </c>
      <c r="H8" s="11" t="n">
        <v>10</v>
      </c>
      <c r="I8" s="11" t="n">
        <v>23</v>
      </c>
      <c r="J8" s="11" t="n">
        <v>22</v>
      </c>
      <c r="K8" s="11" t="n">
        <v>1</v>
      </c>
    </row>
    <row r="9">
      <c r="A9" s="25" t="inlineStr">
        <is>
          <t>Baltimore City</t>
        </is>
      </c>
      <c r="B9" s="11" t="n">
        <v>1</v>
      </c>
      <c r="C9" s="11" t="inlineStr">
        <is>
          <t>#</t>
        </is>
      </c>
      <c r="D9" s="11" t="n">
        <v>1</v>
      </c>
      <c r="E9" s="11" t="n">
        <v>1</v>
      </c>
      <c r="F9" s="11" t="inlineStr">
        <is>
          <t>#</t>
        </is>
      </c>
      <c r="G9" s="27" t="n">
        <v>3</v>
      </c>
      <c r="H9" s="11" t="n">
        <v>2</v>
      </c>
      <c r="I9" s="11" t="n">
        <v>1</v>
      </c>
      <c r="J9" s="11" t="inlineStr">
        <is>
          <t>#</t>
        </is>
      </c>
      <c r="K9" s="11" t="n">
        <v>1</v>
      </c>
    </row>
    <row r="10">
      <c r="A10" s="25" t="inlineStr">
        <is>
          <t>Boston</t>
        </is>
      </c>
      <c r="B10" s="11" t="n">
        <v>18</v>
      </c>
      <c r="C10" s="11" t="n">
        <v>3</v>
      </c>
      <c r="D10" s="11" t="n">
        <v>14</v>
      </c>
      <c r="E10" s="11" t="n">
        <v>11</v>
      </c>
      <c r="F10" s="11" t="n">
        <v>3</v>
      </c>
      <c r="G10" s="27" t="n">
        <v>36</v>
      </c>
      <c r="H10" s="11" t="n">
        <v>4</v>
      </c>
      <c r="I10" s="11" t="n">
        <v>32</v>
      </c>
      <c r="J10" s="11" t="n">
        <v>27</v>
      </c>
      <c r="K10" s="11" t="n">
        <v>5</v>
      </c>
    </row>
    <row r="11">
      <c r="A11" s="25" t="inlineStr">
        <is>
          <t>Charlotte</t>
        </is>
      </c>
      <c r="B11" s="11" t="n">
        <v>8</v>
      </c>
      <c r="C11" s="11" t="n">
        <v>1</v>
      </c>
      <c r="D11" s="11" t="n">
        <v>7</v>
      </c>
      <c r="E11" s="11" t="n">
        <v>2</v>
      </c>
      <c r="F11" s="11" t="n">
        <v>4</v>
      </c>
      <c r="G11" s="27" t="n">
        <v>11</v>
      </c>
      <c r="H11" s="11" t="n">
        <v>1</v>
      </c>
      <c r="I11" s="11" t="n">
        <v>10</v>
      </c>
      <c r="J11" s="11" t="n">
        <v>6</v>
      </c>
      <c r="K11" s="11" t="n">
        <v>4</v>
      </c>
    </row>
    <row r="12">
      <c r="A12" s="25" t="inlineStr">
        <is>
          <t>Chicago</t>
        </is>
      </c>
      <c r="B12" s="11" t="n">
        <v>12</v>
      </c>
      <c r="C12" s="11" t="n">
        <v>2</v>
      </c>
      <c r="D12" s="11" t="n">
        <v>9</v>
      </c>
      <c r="E12" s="11" t="n">
        <v>4</v>
      </c>
      <c r="F12" s="11" t="n">
        <v>5</v>
      </c>
      <c r="G12" s="27" t="n">
        <v>18</v>
      </c>
      <c r="H12" s="11" t="n">
        <v>1</v>
      </c>
      <c r="I12" s="11" t="n">
        <v>16</v>
      </c>
      <c r="J12" s="11" t="n">
        <v>5</v>
      </c>
      <c r="K12" s="11" t="n">
        <v>11</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7</v>
      </c>
      <c r="C14" s="11" t="n">
        <v>4</v>
      </c>
      <c r="D14" s="11" t="n">
        <v>3</v>
      </c>
      <c r="E14" s="11" t="n">
        <v>1</v>
      </c>
      <c r="F14" s="11" t="n">
        <v>2</v>
      </c>
      <c r="G14" s="27" t="n">
        <v>7</v>
      </c>
      <c r="H14" s="11" t="n">
        <v>1</v>
      </c>
      <c r="I14" s="11" t="n">
        <v>6</v>
      </c>
      <c r="J14" s="11" t="n">
        <v>1</v>
      </c>
      <c r="K14" s="11" t="n">
        <v>5</v>
      </c>
    </row>
    <row r="15">
      <c r="A15" s="25" t="inlineStr">
        <is>
          <t>Dallas</t>
        </is>
      </c>
      <c r="B15" s="11" t="inlineStr">
        <is>
          <t>—</t>
        </is>
      </c>
      <c r="C15" s="11" t="inlineStr">
        <is>
          <t>—</t>
        </is>
      </c>
      <c r="D15" s="11" t="inlineStr">
        <is>
          <t>—</t>
        </is>
      </c>
      <c r="E15" s="11" t="inlineStr">
        <is>
          <t>—</t>
        </is>
      </c>
      <c r="F15" s="11" t="inlineStr">
        <is>
          <t>—</t>
        </is>
      </c>
      <c r="G15" s="27" t="n">
        <v>50</v>
      </c>
      <c r="H15" s="11" t="n">
        <v>15</v>
      </c>
      <c r="I15" s="11" t="n">
        <v>34</v>
      </c>
      <c r="J15" s="11" t="n">
        <v>34</v>
      </c>
      <c r="K15" s="11" t="n">
        <v>1</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7</v>
      </c>
      <c r="C17" s="11" t="inlineStr">
        <is>
          <t>#</t>
        </is>
      </c>
      <c r="D17" s="11" t="n">
        <v>6</v>
      </c>
      <c r="E17" s="11" t="n">
        <v>5</v>
      </c>
      <c r="F17" s="11" t="n">
        <v>2</v>
      </c>
      <c r="G17" s="27" t="n">
        <v>12</v>
      </c>
      <c r="H17" s="11" t="n">
        <v>1</v>
      </c>
      <c r="I17" s="11" t="n">
        <v>11</v>
      </c>
      <c r="J17" s="11" t="n">
        <v>11</v>
      </c>
      <c r="K17" s="11" t="inlineStr">
        <is>
          <t>#</t>
        </is>
      </c>
    </row>
    <row r="18">
      <c r="A18" s="25" t="inlineStr">
        <is>
          <t>District of Columbia (DCPS)</t>
        </is>
      </c>
      <c r="B18" s="11" t="n">
        <v>8</v>
      </c>
      <c r="C18" s="11" t="n">
        <v>2</v>
      </c>
      <c r="D18" s="11" t="n">
        <v>6</v>
      </c>
      <c r="E18" s="11" t="n">
        <v>1</v>
      </c>
      <c r="F18" s="11" t="n">
        <v>5</v>
      </c>
      <c r="G18" s="27" t="n">
        <v>8</v>
      </c>
      <c r="H18" s="11" t="n">
        <v>1</v>
      </c>
      <c r="I18" s="11" t="n">
        <v>7</v>
      </c>
      <c r="J18" s="11" t="inlineStr">
        <is>
          <t>#</t>
        </is>
      </c>
      <c r="K18" s="11" t="n">
        <v>7</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30</v>
      </c>
      <c r="C21" s="11" t="n">
        <v>2</v>
      </c>
      <c r="D21" s="11" t="n">
        <v>28</v>
      </c>
      <c r="E21" s="11" t="n">
        <v>27</v>
      </c>
      <c r="F21" s="11" t="n">
        <v>1</v>
      </c>
      <c r="G21" s="27" t="n">
        <v>30</v>
      </c>
      <c r="H21" s="11" t="n">
        <v>1</v>
      </c>
      <c r="I21" s="11" t="n">
        <v>29</v>
      </c>
      <c r="J21" s="11" t="n">
        <v>27</v>
      </c>
      <c r="K21" s="11" t="n">
        <v>2</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17</v>
      </c>
      <c r="H23" s="11" t="n">
        <v>1</v>
      </c>
      <c r="I23" s="11" t="n">
        <v>16</v>
      </c>
      <c r="J23" s="11" t="inlineStr">
        <is>
          <t>#</t>
        </is>
      </c>
      <c r="K23" s="11" t="n">
        <v>16</v>
      </c>
    </row>
    <row r="24">
      <c r="A24" s="25" t="inlineStr">
        <is>
          <t>Houston</t>
        </is>
      </c>
      <c r="B24" s="11" t="n">
        <v>38</v>
      </c>
      <c r="C24" s="11" t="n">
        <v>16</v>
      </c>
      <c r="D24" s="11" t="n">
        <v>22</v>
      </c>
      <c r="E24" s="11" t="n">
        <v>21</v>
      </c>
      <c r="F24" s="11" t="n">
        <v>1</v>
      </c>
      <c r="G24" s="27" t="n">
        <v>38</v>
      </c>
      <c r="H24" s="11" t="n">
        <v>12</v>
      </c>
      <c r="I24" s="11" t="n">
        <v>26</v>
      </c>
      <c r="J24" s="11" t="n">
        <v>25</v>
      </c>
      <c r="K24" s="11" t="n">
        <v>1</v>
      </c>
    </row>
    <row r="25">
      <c r="A25" s="25" t="inlineStr">
        <is>
          <t>Jefferson County (KY)</t>
        </is>
      </c>
      <c r="B25" s="11" t="n">
        <v>4</v>
      </c>
      <c r="C25" s="11" t="n">
        <v>3</v>
      </c>
      <c r="D25" s="11" t="n">
        <v>1</v>
      </c>
      <c r="E25" s="11" t="n">
        <v>1</v>
      </c>
      <c r="F25" s="11" t="n">
        <v>1</v>
      </c>
      <c r="G25" s="27" t="n">
        <v>5</v>
      </c>
      <c r="H25" s="11" t="n">
        <v>3</v>
      </c>
      <c r="I25" s="11" t="n">
        <v>1</v>
      </c>
      <c r="J25" s="11" t="n">
        <v>1</v>
      </c>
      <c r="K25" s="11" t="n">
        <v>1</v>
      </c>
    </row>
    <row r="26">
      <c r="A26" s="25" t="inlineStr">
        <is>
          <t>Los Angeles</t>
        </is>
      </c>
      <c r="B26" s="11" t="n">
        <v>41</v>
      </c>
      <c r="C26" s="11" t="n">
        <v>1</v>
      </c>
      <c r="D26" s="11" t="n">
        <v>40</v>
      </c>
      <c r="E26" s="11" t="n">
        <v>36</v>
      </c>
      <c r="F26" s="11" t="n">
        <v>3</v>
      </c>
      <c r="G26" s="27" t="n">
        <v>34</v>
      </c>
      <c r="H26" s="11" t="n">
        <v>1</v>
      </c>
      <c r="I26" s="11" t="n">
        <v>33</v>
      </c>
      <c r="J26" s="11" t="n">
        <v>27</v>
      </c>
      <c r="K26" s="11" t="n">
        <v>6</v>
      </c>
    </row>
    <row r="27">
      <c r="A27" s="25" t="inlineStr">
        <is>
          <t>Miami-Dade</t>
        </is>
      </c>
      <c r="B27" s="11" t="n">
        <v>10</v>
      </c>
      <c r="C27" s="11" t="n">
        <v>5</v>
      </c>
      <c r="D27" s="11" t="n">
        <v>5</v>
      </c>
      <c r="E27" s="11" t="n">
        <v>1</v>
      </c>
      <c r="F27" s="11" t="n">
        <v>4</v>
      </c>
      <c r="G27" s="27" t="n">
        <v>17</v>
      </c>
      <c r="H27" s="11" t="n">
        <v>2</v>
      </c>
      <c r="I27" s="11" t="n">
        <v>15</v>
      </c>
      <c r="J27" s="11" t="inlineStr">
        <is>
          <t>#</t>
        </is>
      </c>
      <c r="K27" s="11" t="n">
        <v>14</v>
      </c>
    </row>
    <row r="28">
      <c r="A28" s="25" t="inlineStr">
        <is>
          <t>Milwaukee</t>
        </is>
      </c>
      <c r="B28" s="11" t="n">
        <v>12</v>
      </c>
      <c r="C28" s="11" t="n">
        <v>3</v>
      </c>
      <c r="D28" s="11" t="n">
        <v>10</v>
      </c>
      <c r="E28" s="11" t="n">
        <v>3</v>
      </c>
      <c r="F28" s="11" t="n">
        <v>7</v>
      </c>
      <c r="G28" s="27" t="n">
        <v>15</v>
      </c>
      <c r="H28" s="11" t="inlineStr">
        <is>
          <t>#</t>
        </is>
      </c>
      <c r="I28" s="11" t="n">
        <v>14</v>
      </c>
      <c r="J28" s="11" t="n">
        <v>1</v>
      </c>
      <c r="K28" s="11" t="n">
        <v>13</v>
      </c>
    </row>
    <row r="29">
      <c r="A29" s="25" t="inlineStr">
        <is>
          <t>New York City</t>
        </is>
      </c>
      <c r="B29" s="11" t="n">
        <v>16</v>
      </c>
      <c r="C29" s="11" t="n">
        <v>3</v>
      </c>
      <c r="D29" s="11" t="n">
        <v>13</v>
      </c>
      <c r="E29" s="11" t="n">
        <v>1</v>
      </c>
      <c r="F29" s="11" t="n">
        <v>12</v>
      </c>
      <c r="G29" s="27" t="n">
        <v>17</v>
      </c>
      <c r="H29" s="11" t="n">
        <v>2</v>
      </c>
      <c r="I29" s="11" t="n">
        <v>15</v>
      </c>
      <c r="J29" s="11" t="n">
        <v>1</v>
      </c>
      <c r="K29" s="11" t="n">
        <v>15</v>
      </c>
    </row>
    <row r="30">
      <c r="A30" s="25" t="inlineStr">
        <is>
          <t>Philadelphia</t>
        </is>
      </c>
      <c r="B30" s="11" t="n">
        <v>8</v>
      </c>
      <c r="C30" s="11" t="n">
        <v>2</v>
      </c>
      <c r="D30" s="11" t="n">
        <v>6</v>
      </c>
      <c r="E30" s="11" t="n">
        <v>1</v>
      </c>
      <c r="F30" s="11" t="n">
        <v>5</v>
      </c>
      <c r="G30" s="27" t="n">
        <v>8</v>
      </c>
      <c r="H30" s="11" t="inlineStr">
        <is>
          <t>#</t>
        </is>
      </c>
      <c r="I30" s="11" t="n">
        <v>7</v>
      </c>
      <c r="J30" s="11" t="n">
        <v>1</v>
      </c>
      <c r="K30" s="11" t="n">
        <v>6</v>
      </c>
    </row>
    <row r="31">
      <c r="A31" s="25" t="inlineStr">
        <is>
          <t>San Diego</t>
        </is>
      </c>
      <c r="B31" s="11" t="n">
        <v>35</v>
      </c>
      <c r="C31" s="11" t="n">
        <v>2</v>
      </c>
      <c r="D31" s="11" t="n">
        <v>33</v>
      </c>
      <c r="E31" s="11" t="n">
        <v>30</v>
      </c>
      <c r="F31" s="11" t="n">
        <v>4</v>
      </c>
      <c r="G31" s="27" t="n">
        <v>36</v>
      </c>
      <c r="H31" s="11" t="n">
        <v>1</v>
      </c>
      <c r="I31" s="11" t="n">
        <v>35</v>
      </c>
      <c r="J31" s="11" t="n">
        <v>32</v>
      </c>
      <c r="K31" s="11" t="n">
        <v>3</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89.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A-35. Percentage of fourth-grade public school students identified as English learners (EL)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11</v>
      </c>
      <c r="C4" s="11" t="n">
        <v>1</v>
      </c>
      <c r="D4" s="11" t="n">
        <v>10</v>
      </c>
      <c r="E4" s="11" t="n">
        <v>5</v>
      </c>
      <c r="F4" s="11" t="n">
        <v>5</v>
      </c>
      <c r="G4" s="27" t="n">
        <v>12</v>
      </c>
      <c r="H4" s="11" t="n">
        <v>1</v>
      </c>
      <c r="I4" s="11" t="n">
        <v>11</v>
      </c>
      <c r="J4" s="11" t="n">
        <v>6</v>
      </c>
      <c r="K4" s="11" t="n">
        <v>5</v>
      </c>
    </row>
    <row r="5">
      <c r="A5" s="10" t="inlineStr">
        <is>
          <t>Large City¹ (public)</t>
        </is>
      </c>
      <c r="B5" s="11" t="n">
        <v>20</v>
      </c>
      <c r="C5" s="11" t="n">
        <v>2</v>
      </c>
      <c r="D5" s="11" t="n">
        <v>18</v>
      </c>
      <c r="E5" s="11" t="n">
        <v>9</v>
      </c>
      <c r="F5" s="11" t="n">
        <v>9</v>
      </c>
      <c r="G5" s="27" t="n">
        <v>20</v>
      </c>
      <c r="H5" s="11" t="n">
        <v>2</v>
      </c>
      <c r="I5" s="11" t="n">
        <v>18</v>
      </c>
      <c r="J5" s="11" t="n">
        <v>10</v>
      </c>
      <c r="K5" s="11" t="n">
        <v>8</v>
      </c>
    </row>
    <row r="6">
      <c r="A6" s="25" t="inlineStr">
        <is>
          <t>Albuquerque</t>
        </is>
      </c>
      <c r="B6" s="11" t="n">
        <v>20</v>
      </c>
      <c r="C6" s="11" t="inlineStr">
        <is>
          <t>#</t>
        </is>
      </c>
      <c r="D6" s="11" t="n">
        <v>20</v>
      </c>
      <c r="E6" s="11" t="n">
        <v>10</v>
      </c>
      <c r="F6" s="11" t="n">
        <v>9</v>
      </c>
      <c r="G6" s="27" t="n">
        <v>21</v>
      </c>
      <c r="H6" s="11" t="n">
        <v>2</v>
      </c>
      <c r="I6" s="11" t="n">
        <v>19</v>
      </c>
      <c r="J6" s="11" t="n">
        <v>9</v>
      </c>
      <c r="K6" s="11" t="n">
        <v>11</v>
      </c>
    </row>
    <row r="7">
      <c r="A7" s="25" t="inlineStr">
        <is>
          <t>Atlanta</t>
        </is>
      </c>
      <c r="B7" s="11" t="n">
        <v>3</v>
      </c>
      <c r="C7" s="11" t="inlineStr">
        <is>
          <t>#</t>
        </is>
      </c>
      <c r="D7" s="11" t="n">
        <v>3</v>
      </c>
      <c r="E7" s="11" t="inlineStr">
        <is>
          <t>#</t>
        </is>
      </c>
      <c r="F7" s="11" t="n">
        <v>3</v>
      </c>
      <c r="G7" s="27" t="n">
        <v>3</v>
      </c>
      <c r="H7" s="11" t="inlineStr">
        <is>
          <t>#</t>
        </is>
      </c>
      <c r="I7" s="11" t="n">
        <v>3</v>
      </c>
      <c r="J7" s="11" t="inlineStr">
        <is>
          <t>#</t>
        </is>
      </c>
      <c r="K7" s="11" t="n">
        <v>3</v>
      </c>
    </row>
    <row r="8">
      <c r="A8" s="25" t="inlineStr">
        <is>
          <t>Austin</t>
        </is>
      </c>
      <c r="B8" s="11" t="n">
        <v>34</v>
      </c>
      <c r="C8" s="11" t="n">
        <v>2</v>
      </c>
      <c r="D8" s="11" t="n">
        <v>32</v>
      </c>
      <c r="E8" s="11" t="n">
        <v>13</v>
      </c>
      <c r="F8" s="11" t="n">
        <v>20</v>
      </c>
      <c r="G8" s="27" t="n">
        <v>38</v>
      </c>
      <c r="H8" s="11" t="n">
        <v>2</v>
      </c>
      <c r="I8" s="11" t="n">
        <v>35</v>
      </c>
      <c r="J8" s="11" t="n">
        <v>15</v>
      </c>
      <c r="K8" s="11" t="n">
        <v>21</v>
      </c>
    </row>
    <row r="9">
      <c r="A9" s="25" t="inlineStr">
        <is>
          <t>Baltimore City</t>
        </is>
      </c>
      <c r="B9" s="11" t="n">
        <v>4</v>
      </c>
      <c r="C9" s="11" t="n">
        <v>2</v>
      </c>
      <c r="D9" s="11" t="n">
        <v>2</v>
      </c>
      <c r="E9" s="11" t="inlineStr">
        <is>
          <t>#</t>
        </is>
      </c>
      <c r="F9" s="11" t="n">
        <v>1</v>
      </c>
      <c r="G9" s="27" t="n">
        <v>5</v>
      </c>
      <c r="H9" s="11" t="n">
        <v>1</v>
      </c>
      <c r="I9" s="11" t="n">
        <v>4</v>
      </c>
      <c r="J9" s="11" t="n">
        <v>1</v>
      </c>
      <c r="K9" s="11" t="n">
        <v>3</v>
      </c>
    </row>
    <row r="10">
      <c r="A10" s="25" t="inlineStr">
        <is>
          <t>Boston</t>
        </is>
      </c>
      <c r="B10" s="11" t="n">
        <v>36</v>
      </c>
      <c r="C10" s="11" t="n">
        <v>2</v>
      </c>
      <c r="D10" s="11" t="n">
        <v>34</v>
      </c>
      <c r="E10" s="11" t="n">
        <v>27</v>
      </c>
      <c r="F10" s="11" t="n">
        <v>8</v>
      </c>
      <c r="G10" s="27" t="n">
        <v>33</v>
      </c>
      <c r="H10" s="11" t="n">
        <v>2</v>
      </c>
      <c r="I10" s="11" t="n">
        <v>30</v>
      </c>
      <c r="J10" s="11" t="n">
        <v>25</v>
      </c>
      <c r="K10" s="11" t="n">
        <v>5</v>
      </c>
    </row>
    <row r="11">
      <c r="A11" s="25" t="inlineStr">
        <is>
          <t>Charlotte</t>
        </is>
      </c>
      <c r="B11" s="11" t="n">
        <v>8</v>
      </c>
      <c r="C11" s="11" t="inlineStr">
        <is>
          <t>#</t>
        </is>
      </c>
      <c r="D11" s="11" t="n">
        <v>7</v>
      </c>
      <c r="E11" s="11" t="n">
        <v>3</v>
      </c>
      <c r="F11" s="11" t="n">
        <v>4</v>
      </c>
      <c r="G11" s="27" t="n">
        <v>11</v>
      </c>
      <c r="H11" s="11" t="n">
        <v>2</v>
      </c>
      <c r="I11" s="11" t="n">
        <v>9</v>
      </c>
      <c r="J11" s="11" t="n">
        <v>5</v>
      </c>
      <c r="K11" s="11" t="n">
        <v>4</v>
      </c>
    </row>
    <row r="12">
      <c r="A12" s="25" t="inlineStr">
        <is>
          <t>Chicago</t>
        </is>
      </c>
      <c r="B12" s="11" t="n">
        <v>15</v>
      </c>
      <c r="C12" s="11" t="n">
        <v>1</v>
      </c>
      <c r="D12" s="11" t="n">
        <v>14</v>
      </c>
      <c r="E12" s="11" t="n">
        <v>2</v>
      </c>
      <c r="F12" s="11" t="n">
        <v>11</v>
      </c>
      <c r="G12" s="27" t="n">
        <v>15</v>
      </c>
      <c r="H12" s="11" t="n">
        <v>1</v>
      </c>
      <c r="I12" s="11" t="n">
        <v>14</v>
      </c>
      <c r="J12" s="11" t="n">
        <v>6</v>
      </c>
      <c r="K12" s="11" t="n">
        <v>8</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8</v>
      </c>
      <c r="C14" s="11" t="n">
        <v>1</v>
      </c>
      <c r="D14" s="11" t="n">
        <v>7</v>
      </c>
      <c r="E14" s="11" t="inlineStr">
        <is>
          <t>#</t>
        </is>
      </c>
      <c r="F14" s="11" t="n">
        <v>6</v>
      </c>
      <c r="G14" s="27" t="n">
        <v>9</v>
      </c>
      <c r="H14" s="11" t="n">
        <v>2</v>
      </c>
      <c r="I14" s="11" t="n">
        <v>7</v>
      </c>
      <c r="J14" s="11" t="n">
        <v>1</v>
      </c>
      <c r="K14" s="11" t="n">
        <v>6</v>
      </c>
    </row>
    <row r="15">
      <c r="A15" s="25" t="inlineStr">
        <is>
          <t>Dallas</t>
        </is>
      </c>
      <c r="B15" s="11" t="n">
        <v>52</v>
      </c>
      <c r="C15" s="11" t="n">
        <v>15</v>
      </c>
      <c r="D15" s="11" t="n">
        <v>36</v>
      </c>
      <c r="E15" s="11" t="n">
        <v>15</v>
      </c>
      <c r="F15" s="11" t="n">
        <v>21</v>
      </c>
      <c r="G15" s="27" t="n">
        <v>51</v>
      </c>
      <c r="H15" s="11" t="n">
        <v>4</v>
      </c>
      <c r="I15" s="11" t="n">
        <v>47</v>
      </c>
      <c r="J15" s="11" t="n">
        <v>26</v>
      </c>
      <c r="K15" s="11" t="n">
        <v>21</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17</v>
      </c>
      <c r="C17" s="11" t="n">
        <v>1</v>
      </c>
      <c r="D17" s="11" t="n">
        <v>16</v>
      </c>
      <c r="E17" s="11" t="n">
        <v>9</v>
      </c>
      <c r="F17" s="11" t="n">
        <v>7</v>
      </c>
      <c r="G17" s="27" t="n">
        <v>15</v>
      </c>
      <c r="H17" s="11" t="n">
        <v>1</v>
      </c>
      <c r="I17" s="11" t="n">
        <v>14</v>
      </c>
      <c r="J17" s="11" t="n">
        <v>13</v>
      </c>
      <c r="K17" s="11" t="n">
        <v>1</v>
      </c>
    </row>
    <row r="18">
      <c r="A18" s="25" t="inlineStr">
        <is>
          <t>District of Columbia (DCPS)</t>
        </is>
      </c>
      <c r="B18" s="11" t="n">
        <v>8</v>
      </c>
      <c r="C18" s="11" t="n">
        <v>1</v>
      </c>
      <c r="D18" s="11" t="n">
        <v>7</v>
      </c>
      <c r="E18" s="11" t="n">
        <v>1</v>
      </c>
      <c r="F18" s="11" t="n">
        <v>7</v>
      </c>
      <c r="G18" s="27" t="n">
        <v>7</v>
      </c>
      <c r="H18" s="11" t="n">
        <v>1</v>
      </c>
      <c r="I18" s="11" t="n">
        <v>6</v>
      </c>
      <c r="J18" s="11" t="n">
        <v>1</v>
      </c>
      <c r="K18" s="11" t="n">
        <v>4</v>
      </c>
    </row>
    <row r="19">
      <c r="A19" s="25" t="inlineStr">
        <is>
          <t>Duval County (FL)</t>
        </is>
      </c>
      <c r="B19" s="11" t="inlineStr">
        <is>
          <t>—</t>
        </is>
      </c>
      <c r="C19" s="11" t="inlineStr">
        <is>
          <t>—</t>
        </is>
      </c>
      <c r="D19" s="11" t="inlineStr">
        <is>
          <t>—</t>
        </is>
      </c>
      <c r="E19" s="11" t="inlineStr">
        <is>
          <t>—</t>
        </is>
      </c>
      <c r="F19" s="11" t="inlineStr">
        <is>
          <t>—</t>
        </is>
      </c>
      <c r="G19" s="27" t="n">
        <v>4</v>
      </c>
      <c r="H19" s="11" t="n">
        <v>1</v>
      </c>
      <c r="I19" s="11" t="n">
        <v>3</v>
      </c>
      <c r="J19" s="11" t="inlineStr">
        <is>
          <t>#</t>
        </is>
      </c>
      <c r="K19" s="11" t="n">
        <v>3</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27</v>
      </c>
      <c r="C21" s="11" t="n">
        <v>1</v>
      </c>
      <c r="D21" s="11" t="n">
        <v>26</v>
      </c>
      <c r="E21" s="11" t="n">
        <v>24</v>
      </c>
      <c r="F21" s="11" t="n">
        <v>2</v>
      </c>
      <c r="G21" s="27" t="n">
        <v>27</v>
      </c>
      <c r="H21" s="11" t="n">
        <v>1</v>
      </c>
      <c r="I21" s="11" t="n">
        <v>27</v>
      </c>
      <c r="J21" s="11" t="n">
        <v>24</v>
      </c>
      <c r="K21" s="11" t="n">
        <v>3</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10</v>
      </c>
      <c r="C23" s="11" t="inlineStr">
        <is>
          <t>#</t>
        </is>
      </c>
      <c r="D23" s="11" t="n">
        <v>9</v>
      </c>
      <c r="E23" s="11" t="inlineStr">
        <is>
          <t>#</t>
        </is>
      </c>
      <c r="F23" s="11" t="n">
        <v>9</v>
      </c>
      <c r="G23" s="27" t="n">
        <v>12</v>
      </c>
      <c r="H23" s="11" t="n">
        <v>1</v>
      </c>
      <c r="I23" s="11" t="n">
        <v>12</v>
      </c>
      <c r="J23" s="11" t="inlineStr">
        <is>
          <t>#</t>
        </is>
      </c>
      <c r="K23" s="11" t="n">
        <v>11</v>
      </c>
    </row>
    <row r="24">
      <c r="A24" s="25" t="inlineStr">
        <is>
          <t>Houston</t>
        </is>
      </c>
      <c r="B24" s="11" t="n">
        <v>40</v>
      </c>
      <c r="C24" s="11" t="n">
        <v>5</v>
      </c>
      <c r="D24" s="11" t="n">
        <v>36</v>
      </c>
      <c r="E24" s="11" t="n">
        <v>15</v>
      </c>
      <c r="F24" s="11" t="n">
        <v>21</v>
      </c>
      <c r="G24" s="27" t="n">
        <v>41</v>
      </c>
      <c r="H24" s="11" t="n">
        <v>4</v>
      </c>
      <c r="I24" s="11" t="n">
        <v>37</v>
      </c>
      <c r="J24" s="11" t="n">
        <v>16</v>
      </c>
      <c r="K24" s="11" t="n">
        <v>22</v>
      </c>
    </row>
    <row r="25">
      <c r="A25" s="25" t="inlineStr">
        <is>
          <t>Jefferson County (KY)</t>
        </is>
      </c>
      <c r="B25" s="11" t="n">
        <v>5</v>
      </c>
      <c r="C25" s="11" t="n">
        <v>2</v>
      </c>
      <c r="D25" s="11" t="n">
        <v>3</v>
      </c>
      <c r="E25" s="11" t="n">
        <v>1</v>
      </c>
      <c r="F25" s="11" t="n">
        <v>2</v>
      </c>
      <c r="G25" s="27" t="n">
        <v>9</v>
      </c>
      <c r="H25" s="11" t="n">
        <v>2</v>
      </c>
      <c r="I25" s="11" t="n">
        <v>6</v>
      </c>
      <c r="J25" s="11" t="n">
        <v>3</v>
      </c>
      <c r="K25" s="11" t="n">
        <v>3</v>
      </c>
    </row>
    <row r="26">
      <c r="A26" s="25" t="inlineStr">
        <is>
          <t>Los Angeles</t>
        </is>
      </c>
      <c r="B26" s="11" t="n">
        <v>28</v>
      </c>
      <c r="C26" s="11" t="n">
        <v>1</v>
      </c>
      <c r="D26" s="11" t="n">
        <v>27</v>
      </c>
      <c r="E26" s="11" t="n">
        <v>20</v>
      </c>
      <c r="F26" s="11" t="n">
        <v>7</v>
      </c>
      <c r="G26" s="27" t="n">
        <v>31</v>
      </c>
      <c r="H26" s="11" t="n">
        <v>2</v>
      </c>
      <c r="I26" s="11" t="n">
        <v>29</v>
      </c>
      <c r="J26" s="11" t="n">
        <v>24</v>
      </c>
      <c r="K26" s="11" t="n">
        <v>6</v>
      </c>
    </row>
    <row r="27">
      <c r="A27" s="25" t="inlineStr">
        <is>
          <t>Miami-Dade</t>
        </is>
      </c>
      <c r="B27" s="11" t="n">
        <v>25</v>
      </c>
      <c r="C27" s="11" t="n">
        <v>3</v>
      </c>
      <c r="D27" s="11" t="n">
        <v>21</v>
      </c>
      <c r="E27" s="11" t="inlineStr">
        <is>
          <t>#</t>
        </is>
      </c>
      <c r="F27" s="11" t="n">
        <v>21</v>
      </c>
      <c r="G27" s="27" t="n">
        <v>22</v>
      </c>
      <c r="H27" s="11" t="n">
        <v>4</v>
      </c>
      <c r="I27" s="11" t="n">
        <v>18</v>
      </c>
      <c r="J27" s="11" t="inlineStr">
        <is>
          <t>#</t>
        </is>
      </c>
      <c r="K27" s="11" t="n">
        <v>18</v>
      </c>
    </row>
    <row r="28">
      <c r="A28" s="25" t="inlineStr">
        <is>
          <t>Milwaukee</t>
        </is>
      </c>
      <c r="B28" s="11" t="n">
        <v>13</v>
      </c>
      <c r="C28" s="11" t="n">
        <v>1</v>
      </c>
      <c r="D28" s="11" t="n">
        <v>13</v>
      </c>
      <c r="E28" s="11" t="n">
        <v>1</v>
      </c>
      <c r="F28" s="11" t="n">
        <v>12</v>
      </c>
      <c r="G28" s="27" t="inlineStr">
        <is>
          <t>—</t>
        </is>
      </c>
      <c r="H28" s="11" t="inlineStr">
        <is>
          <t>—</t>
        </is>
      </c>
      <c r="I28" s="11" t="inlineStr">
        <is>
          <t>—</t>
        </is>
      </c>
      <c r="J28" s="11" t="inlineStr">
        <is>
          <t>—</t>
        </is>
      </c>
      <c r="K28" s="11" t="inlineStr">
        <is>
          <t>—</t>
        </is>
      </c>
    </row>
    <row r="29">
      <c r="A29" s="25" t="inlineStr">
        <is>
          <t>New York City</t>
        </is>
      </c>
      <c r="B29" s="11" t="n">
        <v>16</v>
      </c>
      <c r="C29" s="11" t="n">
        <v>1</v>
      </c>
      <c r="D29" s="11" t="n">
        <v>15</v>
      </c>
      <c r="E29" s="11" t="inlineStr">
        <is>
          <t>#</t>
        </is>
      </c>
      <c r="F29" s="11" t="n">
        <v>15</v>
      </c>
      <c r="G29" s="27" t="n">
        <v>14</v>
      </c>
      <c r="H29" s="11" t="n">
        <v>2</v>
      </c>
      <c r="I29" s="11" t="n">
        <v>12</v>
      </c>
      <c r="J29" s="11" t="inlineStr">
        <is>
          <t>#</t>
        </is>
      </c>
      <c r="K29" s="11" t="n">
        <v>12</v>
      </c>
    </row>
    <row r="30">
      <c r="A30" s="25" t="inlineStr">
        <is>
          <t>Philadelphia</t>
        </is>
      </c>
      <c r="B30" s="11" t="n">
        <v>7</v>
      </c>
      <c r="C30" s="11" t="n">
        <v>1</v>
      </c>
      <c r="D30" s="11" t="n">
        <v>6</v>
      </c>
      <c r="E30" s="11" t="n">
        <v>1</v>
      </c>
      <c r="F30" s="11" t="n">
        <v>5</v>
      </c>
      <c r="G30" s="27" t="n">
        <v>9</v>
      </c>
      <c r="H30" s="11" t="n">
        <v>1</v>
      </c>
      <c r="I30" s="11" t="n">
        <v>8</v>
      </c>
      <c r="J30" s="11" t="n">
        <v>3</v>
      </c>
      <c r="K30" s="11" t="n">
        <v>5</v>
      </c>
    </row>
    <row r="31">
      <c r="A31" s="25" t="inlineStr">
        <is>
          <t>San Diego</t>
        </is>
      </c>
      <c r="B31" s="11" t="n">
        <v>33</v>
      </c>
      <c r="C31" s="11" t="n">
        <v>1</v>
      </c>
      <c r="D31" s="11" t="n">
        <v>32</v>
      </c>
      <c r="E31" s="11" t="n">
        <v>26</v>
      </c>
      <c r="F31" s="11" t="n">
        <v>6</v>
      </c>
      <c r="G31" s="27" t="n">
        <v>39</v>
      </c>
      <c r="H31" s="11" t="n">
        <v>3</v>
      </c>
      <c r="I31" s="11" t="n">
        <v>36</v>
      </c>
      <c r="J31" s="11" t="n">
        <v>32</v>
      </c>
      <c r="K31" s="11" t="n">
        <v>4</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9.xml><?xml version="1.0" encoding="utf-8"?>
<worksheet xmlns="http://schemas.openxmlformats.org/spreadsheetml/2006/main">
  <sheetPr>
    <outlinePr summaryBelow="1" summaryRight="1"/>
    <pageSetUpPr/>
  </sheetPr>
  <dimension ref="A1:F59"/>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A-8. Public school and student participation rates for Trial Urban District Assessment (TUDA) in reading, by grade and urban district: 2022</t>
        </is>
      </c>
    </row>
    <row r="2">
      <c r="A2" s="17" t="inlineStr">
        <is>
          <t>Grade and urban district</t>
        </is>
      </c>
      <c r="B2" s="18" t="inlineStr">
        <is>
          <t>School participation</t>
        </is>
      </c>
      <c r="C2" s="19" t="n"/>
      <c r="D2" s="19" t="n"/>
      <c r="E2" s="18" t="inlineStr">
        <is>
          <t>Student participation</t>
        </is>
      </c>
      <c r="F2" s="19" t="n"/>
    </row>
    <row r="3" ht="29.544" customHeight="1">
      <c r="A3" s="6" t="n"/>
      <c r="B3" s="20" t="inlineStr">
        <is>
          <t>Student-weighted percent</t>
        </is>
      </c>
      <c r="C3" s="21" t="inlineStr">
        <is>
          <t>School-weighted percent</t>
        </is>
      </c>
      <c r="D3" s="21" t="inlineStr">
        <is>
          <t>Number of schools participating</t>
        </is>
      </c>
      <c r="E3" s="22" t="inlineStr">
        <is>
          <t>Student-weighted percent</t>
        </is>
      </c>
      <c r="F3" s="21" t="inlineStr">
        <is>
          <t>Number of students assessed</t>
        </is>
      </c>
    </row>
    <row r="4">
      <c r="A4" s="12" t="inlineStr">
        <is>
          <t>Grade 4</t>
        </is>
      </c>
      <c r="B4" s="13" t="n"/>
      <c r="C4" s="13" t="n"/>
      <c r="D4" s="13" t="n"/>
      <c r="E4" s="13" t="n"/>
      <c r="F4" s="13" t="n"/>
    </row>
    <row r="5">
      <c r="A5" s="10" t="inlineStr">
        <is>
          <t>Albuquerque</t>
        </is>
      </c>
      <c r="B5" s="11" t="n">
        <v>100</v>
      </c>
      <c r="C5" s="11" t="n">
        <v>100</v>
      </c>
      <c r="D5" s="11" t="n">
        <v>40</v>
      </c>
      <c r="E5" s="27" t="n">
        <v>91</v>
      </c>
      <c r="F5" s="11" t="n">
        <v>800</v>
      </c>
    </row>
    <row r="6">
      <c r="A6" s="10" t="inlineStr">
        <is>
          <t>Atlanta</t>
        </is>
      </c>
      <c r="B6" s="11" t="n">
        <v>100</v>
      </c>
      <c r="C6" s="11" t="n">
        <v>100</v>
      </c>
      <c r="D6" s="11" t="n">
        <v>40</v>
      </c>
      <c r="E6" s="27" t="n">
        <v>93</v>
      </c>
      <c r="F6" s="11" t="n">
        <v>800</v>
      </c>
    </row>
    <row r="7">
      <c r="A7" s="10" t="inlineStr">
        <is>
          <t>Austin</t>
        </is>
      </c>
      <c r="B7" s="11" t="n">
        <v>100</v>
      </c>
      <c r="C7" s="11" t="n">
        <v>100</v>
      </c>
      <c r="D7" s="11" t="n">
        <v>40</v>
      </c>
      <c r="E7" s="27" t="n">
        <v>89</v>
      </c>
      <c r="F7" s="11" t="n">
        <v>900</v>
      </c>
    </row>
    <row r="8">
      <c r="A8" s="10" t="inlineStr">
        <is>
          <t>Baltimore City</t>
        </is>
      </c>
      <c r="B8" s="11" t="n">
        <v>100</v>
      </c>
      <c r="C8" s="11" t="n">
        <v>100</v>
      </c>
      <c r="D8" s="11" t="n">
        <v>40</v>
      </c>
      <c r="E8" s="27" t="n">
        <v>91</v>
      </c>
      <c r="F8" s="11" t="n">
        <v>800</v>
      </c>
    </row>
    <row r="9">
      <c r="A9" s="10" t="inlineStr">
        <is>
          <t>Boston</t>
        </is>
      </c>
      <c r="B9" s="11" t="n">
        <v>100</v>
      </c>
      <c r="C9" s="11" t="n">
        <v>100</v>
      </c>
      <c r="D9" s="11" t="n">
        <v>50</v>
      </c>
      <c r="E9" s="27" t="n">
        <v>91</v>
      </c>
      <c r="F9" s="11" t="n">
        <v>800</v>
      </c>
    </row>
    <row r="10">
      <c r="A10" s="10" t="inlineStr">
        <is>
          <t>Charlotte</t>
        </is>
      </c>
      <c r="B10" s="11" t="n">
        <v>100</v>
      </c>
      <c r="C10" s="11" t="n">
        <v>100</v>
      </c>
      <c r="D10" s="11" t="n">
        <v>40</v>
      </c>
      <c r="E10" s="27" t="n">
        <v>92</v>
      </c>
      <c r="F10" s="11" t="n">
        <v>900</v>
      </c>
    </row>
    <row r="11">
      <c r="A11" s="10" t="inlineStr">
        <is>
          <t>Chicago</t>
        </is>
      </c>
      <c r="B11" s="11" t="n">
        <v>100</v>
      </c>
      <c r="C11" s="11" t="n">
        <v>100</v>
      </c>
      <c r="D11" s="11" t="n">
        <v>70</v>
      </c>
      <c r="E11" s="27" t="n">
        <v>89</v>
      </c>
      <c r="F11" s="23" t="n">
        <v>1200</v>
      </c>
    </row>
    <row r="12">
      <c r="A12" s="10" t="inlineStr">
        <is>
          <t>Clark County (NV)</t>
        </is>
      </c>
      <c r="B12" s="11" t="n">
        <v>100</v>
      </c>
      <c r="C12" s="11" t="n">
        <v>100</v>
      </c>
      <c r="D12" s="11" t="n">
        <v>60</v>
      </c>
      <c r="E12" s="27" t="n">
        <v>92</v>
      </c>
      <c r="F12" s="23" t="n">
        <v>1300</v>
      </c>
    </row>
    <row r="13">
      <c r="A13" s="10" t="inlineStr">
        <is>
          <t>Cleveland</t>
        </is>
      </c>
      <c r="B13" s="11" t="n">
        <v>100</v>
      </c>
      <c r="C13" s="11" t="n">
        <v>100</v>
      </c>
      <c r="D13" s="11" t="n">
        <v>50</v>
      </c>
      <c r="E13" s="27" t="n">
        <v>88</v>
      </c>
      <c r="F13" s="11" t="n">
        <v>700</v>
      </c>
    </row>
    <row r="14">
      <c r="A14" s="10" t="inlineStr">
        <is>
          <t>Dallas</t>
        </is>
      </c>
      <c r="B14" s="11" t="n">
        <v>100</v>
      </c>
      <c r="C14" s="11" t="n">
        <v>100</v>
      </c>
      <c r="D14" s="11" t="n">
        <v>40</v>
      </c>
      <c r="E14" s="27" t="n">
        <v>92</v>
      </c>
      <c r="F14" s="11" t="n">
        <v>800</v>
      </c>
    </row>
    <row r="15">
      <c r="A15" s="10" t="inlineStr">
        <is>
          <t>Denver</t>
        </is>
      </c>
      <c r="B15" s="11" t="n">
        <v>100</v>
      </c>
      <c r="C15" s="11" t="n">
        <v>100</v>
      </c>
      <c r="D15" s="11" t="n">
        <v>40</v>
      </c>
      <c r="E15" s="27" t="n">
        <v>91</v>
      </c>
      <c r="F15" s="11" t="n">
        <v>800</v>
      </c>
    </row>
    <row r="16">
      <c r="A16" s="10" t="inlineStr">
        <is>
          <t>Detroit</t>
        </is>
      </c>
      <c r="B16" s="11" t="n">
        <v>100</v>
      </c>
      <c r="C16" s="11" t="n">
        <v>100</v>
      </c>
      <c r="D16" s="11" t="n">
        <v>40</v>
      </c>
      <c r="E16" s="27" t="n">
        <v>89</v>
      </c>
      <c r="F16" s="11" t="n">
        <v>800</v>
      </c>
    </row>
    <row r="17">
      <c r="A17" s="10" t="inlineStr">
        <is>
          <t>District of Columbia (DCPS)</t>
        </is>
      </c>
      <c r="B17" s="11" t="n">
        <v>100</v>
      </c>
      <c r="C17" s="11" t="n">
        <v>100</v>
      </c>
      <c r="D17" s="11" t="n">
        <v>50</v>
      </c>
      <c r="E17" s="27" t="n">
        <v>89</v>
      </c>
      <c r="F17" s="23" t="n">
        <v>1000</v>
      </c>
    </row>
    <row r="18">
      <c r="A18" s="10" t="inlineStr">
        <is>
          <t>Duval County (FL)</t>
        </is>
      </c>
      <c r="B18" s="11" t="n">
        <v>100</v>
      </c>
      <c r="C18" s="11" t="n">
        <v>100</v>
      </c>
      <c r="D18" s="11" t="n">
        <v>40</v>
      </c>
      <c r="E18" s="27" t="n">
        <v>93</v>
      </c>
      <c r="F18" s="11" t="n">
        <v>800</v>
      </c>
    </row>
    <row r="19">
      <c r="A19" s="10" t="inlineStr">
        <is>
          <t>Fort Worth</t>
        </is>
      </c>
      <c r="B19" s="11" t="n">
        <v>100</v>
      </c>
      <c r="C19" s="11" t="n">
        <v>100</v>
      </c>
      <c r="D19" s="11" t="n">
        <v>40</v>
      </c>
      <c r="E19" s="27" t="n">
        <v>91</v>
      </c>
      <c r="F19" s="11" t="n">
        <v>800</v>
      </c>
    </row>
    <row r="20">
      <c r="A20" s="10" t="inlineStr">
        <is>
          <t>Guilford County (NC)</t>
        </is>
      </c>
      <c r="B20" s="11" t="n">
        <v>100</v>
      </c>
      <c r="C20" s="11" t="n">
        <v>100</v>
      </c>
      <c r="D20" s="11" t="n">
        <v>40</v>
      </c>
      <c r="E20" s="27" t="n">
        <v>92</v>
      </c>
      <c r="F20" s="11" t="n">
        <v>900</v>
      </c>
    </row>
    <row r="21">
      <c r="A21" s="10" t="inlineStr">
        <is>
          <t>Hillsborough County (FL)</t>
        </is>
      </c>
      <c r="B21" s="11" t="n">
        <v>100</v>
      </c>
      <c r="C21" s="11" t="n">
        <v>100</v>
      </c>
      <c r="D21" s="11" t="n">
        <v>40</v>
      </c>
      <c r="E21" s="27" t="n">
        <v>94</v>
      </c>
      <c r="F21" s="11" t="n">
        <v>900</v>
      </c>
    </row>
    <row r="22">
      <c r="A22" s="10" t="inlineStr">
        <is>
          <t>Houston</t>
        </is>
      </c>
      <c r="B22" s="11" t="n">
        <v>100</v>
      </c>
      <c r="C22" s="11" t="n">
        <v>100</v>
      </c>
      <c r="D22" s="11" t="n">
        <v>60</v>
      </c>
      <c r="E22" s="27" t="n">
        <v>92</v>
      </c>
      <c r="F22" s="23" t="n">
        <v>1300</v>
      </c>
    </row>
    <row r="23">
      <c r="A23" s="10" t="inlineStr">
        <is>
          <t>Jefferson County (KY)</t>
        </is>
      </c>
      <c r="B23" s="11" t="n">
        <v>100</v>
      </c>
      <c r="C23" s="11" t="n">
        <v>100</v>
      </c>
      <c r="D23" s="11" t="n">
        <v>40</v>
      </c>
      <c r="E23" s="27" t="n">
        <v>92</v>
      </c>
      <c r="F23" s="11" t="n">
        <v>800</v>
      </c>
    </row>
    <row r="24">
      <c r="A24" s="10" t="inlineStr">
        <is>
          <t>Los Angeles</t>
        </is>
      </c>
      <c r="B24" s="11" t="n">
        <v>100</v>
      </c>
      <c r="C24" s="11" t="n">
        <v>100</v>
      </c>
      <c r="D24" s="11" t="n">
        <v>60</v>
      </c>
      <c r="E24" s="27" t="n">
        <v>92</v>
      </c>
      <c r="F24" s="23" t="n">
        <v>1300</v>
      </c>
    </row>
    <row r="25">
      <c r="A25" s="10" t="inlineStr">
        <is>
          <t>Miami-Dade</t>
        </is>
      </c>
      <c r="B25" s="11" t="n">
        <v>100</v>
      </c>
      <c r="C25" s="11" t="n">
        <v>100</v>
      </c>
      <c r="D25" s="11" t="n">
        <v>60</v>
      </c>
      <c r="E25" s="27" t="n">
        <v>93</v>
      </c>
      <c r="F25" s="23" t="n">
        <v>1300</v>
      </c>
    </row>
    <row r="26">
      <c r="A26" s="10" t="inlineStr">
        <is>
          <t>Milwaukee</t>
        </is>
      </c>
      <c r="B26" s="11" t="n">
        <v>100</v>
      </c>
      <c r="C26" s="11" t="n">
        <v>100</v>
      </c>
      <c r="D26" s="11" t="n">
        <v>50</v>
      </c>
      <c r="E26" s="27" t="n">
        <v>85</v>
      </c>
      <c r="F26" s="11" t="n">
        <v>800</v>
      </c>
    </row>
    <row r="27">
      <c r="A27" s="10" t="inlineStr">
        <is>
          <t>New York City</t>
        </is>
      </c>
      <c r="B27" s="11" t="n">
        <v>99</v>
      </c>
      <c r="C27" s="11" t="n">
        <v>99</v>
      </c>
      <c r="D27" s="11" t="n">
        <v>60</v>
      </c>
      <c r="E27" s="27" t="n">
        <v>87</v>
      </c>
      <c r="F27" s="23" t="n">
        <v>1200</v>
      </c>
    </row>
    <row r="28">
      <c r="A28" s="10" t="inlineStr">
        <is>
          <t>Philadelphia</t>
        </is>
      </c>
      <c r="B28" s="11" t="n">
        <v>98</v>
      </c>
      <c r="C28" s="11" t="n">
        <v>99</v>
      </c>
      <c r="D28" s="11" t="n">
        <v>40</v>
      </c>
      <c r="E28" s="27" t="n">
        <v>93</v>
      </c>
      <c r="F28" s="11" t="n">
        <v>800</v>
      </c>
    </row>
    <row r="29">
      <c r="A29" s="10" t="inlineStr">
        <is>
          <t>San Diego</t>
        </is>
      </c>
      <c r="B29" s="11" t="n">
        <v>100</v>
      </c>
      <c r="C29" s="11" t="n">
        <v>100</v>
      </c>
      <c r="D29" s="11" t="n">
        <v>40</v>
      </c>
      <c r="E29" s="27" t="n">
        <v>89</v>
      </c>
      <c r="F29" s="11" t="n">
        <v>800</v>
      </c>
    </row>
    <row r="30">
      <c r="A30" s="10" t="inlineStr">
        <is>
          <t>Shelby County (TN)</t>
        </is>
      </c>
      <c r="B30" s="11" t="n">
        <v>100</v>
      </c>
      <c r="C30" s="11" t="n">
        <v>100</v>
      </c>
      <c r="D30" s="11" t="n">
        <v>40</v>
      </c>
      <c r="E30" s="27" t="n">
        <v>91</v>
      </c>
      <c r="F30" s="11" t="n">
        <v>800</v>
      </c>
    </row>
    <row r="31">
      <c r="A31" s="12" t="inlineStr">
        <is>
          <t>Grade 8</t>
        </is>
      </c>
      <c r="B31" s="13" t="n"/>
      <c r="C31" s="13" t="n"/>
      <c r="D31" s="13" t="n"/>
      <c r="E31" s="13" t="n"/>
      <c r="F31" s="13" t="n"/>
    </row>
    <row r="32">
      <c r="A32" s="10" t="inlineStr">
        <is>
          <t>Albuquerque</t>
        </is>
      </c>
      <c r="B32" s="11" t="n">
        <v>100</v>
      </c>
      <c r="C32" s="11" t="n">
        <v>100</v>
      </c>
      <c r="D32" s="11" t="n">
        <v>30</v>
      </c>
      <c r="E32" s="27" t="n">
        <v>87</v>
      </c>
      <c r="F32" s="11" t="n">
        <v>900</v>
      </c>
    </row>
    <row r="33">
      <c r="A33" s="10" t="inlineStr">
        <is>
          <t>Atlanta</t>
        </is>
      </c>
      <c r="B33" s="11" t="n">
        <v>100</v>
      </c>
      <c r="C33" s="11" t="n">
        <v>100</v>
      </c>
      <c r="D33" s="11" t="n">
        <v>30</v>
      </c>
      <c r="E33" s="27" t="n">
        <v>91</v>
      </c>
      <c r="F33" s="11" t="n">
        <v>800</v>
      </c>
    </row>
    <row r="34">
      <c r="A34" s="10" t="inlineStr">
        <is>
          <t>Austin</t>
        </is>
      </c>
      <c r="B34" s="11" t="n">
        <v>100</v>
      </c>
      <c r="C34" s="11" t="n">
        <v>100</v>
      </c>
      <c r="D34" s="11" t="n">
        <v>20</v>
      </c>
      <c r="E34" s="27" t="n">
        <v>87</v>
      </c>
      <c r="F34" s="11" t="n">
        <v>900</v>
      </c>
    </row>
    <row r="35">
      <c r="A35" s="10" t="inlineStr">
        <is>
          <t>Baltimore City</t>
        </is>
      </c>
      <c r="B35" s="11" t="n">
        <v>100</v>
      </c>
      <c r="C35" s="11" t="n">
        <v>100</v>
      </c>
      <c r="D35" s="11" t="n">
        <v>40</v>
      </c>
      <c r="E35" s="27" t="n">
        <v>91</v>
      </c>
      <c r="F35" s="11" t="n">
        <v>800</v>
      </c>
    </row>
    <row r="36">
      <c r="A36" s="10" t="inlineStr">
        <is>
          <t>Boston</t>
        </is>
      </c>
      <c r="B36" s="11" t="n">
        <v>100</v>
      </c>
      <c r="C36" s="11" t="n">
        <v>100</v>
      </c>
      <c r="D36" s="11" t="n">
        <v>40</v>
      </c>
      <c r="E36" s="27" t="n">
        <v>87</v>
      </c>
      <c r="F36" s="11" t="n">
        <v>800</v>
      </c>
    </row>
    <row r="37">
      <c r="A37" s="10" t="inlineStr">
        <is>
          <t>Charlotte</t>
        </is>
      </c>
      <c r="B37" s="11" t="n">
        <v>100</v>
      </c>
      <c r="C37" s="11" t="n">
        <v>100</v>
      </c>
      <c r="D37" s="11" t="n">
        <v>30</v>
      </c>
      <c r="E37" s="27" t="n">
        <v>89</v>
      </c>
      <c r="F37" s="11" t="n">
        <v>900</v>
      </c>
    </row>
    <row r="38">
      <c r="A38" s="10" t="inlineStr">
        <is>
          <t>Chicago</t>
        </is>
      </c>
      <c r="B38" s="11" t="n">
        <v>100</v>
      </c>
      <c r="C38" s="11" t="n">
        <v>100</v>
      </c>
      <c r="D38" s="11" t="n">
        <v>70</v>
      </c>
      <c r="E38" s="27" t="n">
        <v>89</v>
      </c>
      <c r="F38" s="23" t="n">
        <v>1300</v>
      </c>
    </row>
    <row r="39">
      <c r="A39" s="10" t="inlineStr">
        <is>
          <t>Clark County (NV)</t>
        </is>
      </c>
      <c r="B39" s="11" t="n">
        <v>100</v>
      </c>
      <c r="C39" s="11" t="n">
        <v>100</v>
      </c>
      <c r="D39" s="11" t="n">
        <v>50</v>
      </c>
      <c r="E39" s="27" t="n">
        <v>86</v>
      </c>
      <c r="F39" s="23" t="n">
        <v>1300</v>
      </c>
    </row>
    <row r="40">
      <c r="A40" s="10" t="inlineStr">
        <is>
          <t>Cleveland</t>
        </is>
      </c>
      <c r="B40" s="11" t="n">
        <v>100</v>
      </c>
      <c r="C40" s="11" t="n">
        <v>100</v>
      </c>
      <c r="D40" s="11" t="n">
        <v>50</v>
      </c>
      <c r="E40" s="27" t="n">
        <v>90</v>
      </c>
      <c r="F40" s="11" t="n">
        <v>700</v>
      </c>
    </row>
    <row r="41">
      <c r="A41" s="10" t="inlineStr">
        <is>
          <t>Dallas</t>
        </is>
      </c>
      <c r="B41" s="11" t="n">
        <v>100</v>
      </c>
      <c r="C41" s="11" t="n">
        <v>100</v>
      </c>
      <c r="D41" s="11" t="n">
        <v>40</v>
      </c>
      <c r="E41" s="27" t="n">
        <v>93</v>
      </c>
      <c r="F41" s="11" t="n">
        <v>900</v>
      </c>
    </row>
    <row r="42">
      <c r="A42" s="10" t="inlineStr">
        <is>
          <t>Denver</t>
        </is>
      </c>
      <c r="B42" s="11" t="n">
        <v>92</v>
      </c>
      <c r="C42" s="11" t="n">
        <v>98</v>
      </c>
      <c r="D42" s="11" t="n">
        <v>40</v>
      </c>
      <c r="E42" s="27" t="n">
        <v>88</v>
      </c>
      <c r="F42" s="11" t="n">
        <v>900</v>
      </c>
    </row>
    <row r="43">
      <c r="A43" s="10" t="inlineStr">
        <is>
          <t>Detroit</t>
        </is>
      </c>
      <c r="B43" s="11" t="n">
        <v>100</v>
      </c>
      <c r="C43" s="11" t="n">
        <v>100</v>
      </c>
      <c r="D43" s="11" t="n">
        <v>40</v>
      </c>
      <c r="E43" s="27" t="n">
        <v>88</v>
      </c>
      <c r="F43" s="11" t="n">
        <v>800</v>
      </c>
    </row>
    <row r="44">
      <c r="A44" s="10" t="inlineStr">
        <is>
          <t>District of Columbia (DCPS)</t>
        </is>
      </c>
      <c r="B44" s="11" t="n">
        <v>100</v>
      </c>
      <c r="C44" s="11" t="n">
        <v>100</v>
      </c>
      <c r="D44" s="11" t="n">
        <v>20</v>
      </c>
      <c r="E44" s="27" t="n">
        <v>83</v>
      </c>
      <c r="F44" s="11" t="n">
        <v>800</v>
      </c>
    </row>
    <row r="45">
      <c r="A45" s="10" t="inlineStr">
        <is>
          <t>Duval County (FL)</t>
        </is>
      </c>
      <c r="B45" s="11" t="n">
        <v>100</v>
      </c>
      <c r="C45" s="11" t="n">
        <v>100</v>
      </c>
      <c r="D45" s="11" t="n">
        <v>40</v>
      </c>
      <c r="E45" s="27" t="n">
        <v>92</v>
      </c>
      <c r="F45" s="11" t="n">
        <v>900</v>
      </c>
    </row>
    <row r="46">
      <c r="A46" s="10" t="inlineStr">
        <is>
          <t>Fort Worth</t>
        </is>
      </c>
      <c r="B46" s="11" t="n">
        <v>100</v>
      </c>
      <c r="C46" s="11" t="n">
        <v>100</v>
      </c>
      <c r="D46" s="11" t="n">
        <v>20</v>
      </c>
      <c r="E46" s="27" t="n">
        <v>92</v>
      </c>
      <c r="F46" s="11" t="n">
        <v>900</v>
      </c>
    </row>
    <row r="47">
      <c r="A47" s="10" t="inlineStr">
        <is>
          <t>Guilford County (NC)</t>
        </is>
      </c>
      <c r="B47" s="11" t="n">
        <v>100</v>
      </c>
      <c r="C47" s="11" t="n">
        <v>100</v>
      </c>
      <c r="D47" s="11" t="n">
        <v>20</v>
      </c>
      <c r="E47" s="27" t="n">
        <v>89</v>
      </c>
      <c r="F47" s="11" t="n">
        <v>900</v>
      </c>
    </row>
    <row r="48">
      <c r="A48" s="10" t="inlineStr">
        <is>
          <t>Hillsborough County (FL)</t>
        </is>
      </c>
      <c r="B48" s="11" t="n">
        <v>100</v>
      </c>
      <c r="C48" s="11" t="n">
        <v>100</v>
      </c>
      <c r="D48" s="11" t="n">
        <v>40</v>
      </c>
      <c r="E48" s="27" t="n">
        <v>89</v>
      </c>
      <c r="F48" s="11" t="n">
        <v>900</v>
      </c>
    </row>
    <row r="49">
      <c r="A49" s="10" t="inlineStr">
        <is>
          <t>Houston</t>
        </is>
      </c>
      <c r="B49" s="11" t="n">
        <v>100</v>
      </c>
      <c r="C49" s="11" t="n">
        <v>100</v>
      </c>
      <c r="D49" s="11" t="n">
        <v>40</v>
      </c>
      <c r="E49" s="27" t="n">
        <v>89</v>
      </c>
      <c r="F49" s="23" t="n">
        <v>1300</v>
      </c>
    </row>
    <row r="50">
      <c r="A50" s="10" t="inlineStr">
        <is>
          <t>Jefferson County (KY)</t>
        </is>
      </c>
      <c r="B50" s="11" t="n">
        <v>100</v>
      </c>
      <c r="C50" s="11" t="n">
        <v>100</v>
      </c>
      <c r="D50" s="11" t="n">
        <v>20</v>
      </c>
      <c r="E50" s="27" t="n">
        <v>92</v>
      </c>
      <c r="F50" s="11" t="n">
        <v>900</v>
      </c>
    </row>
    <row r="51">
      <c r="A51" s="10" t="inlineStr">
        <is>
          <t>Los Angeles</t>
        </is>
      </c>
      <c r="B51" s="11" t="n">
        <v>100</v>
      </c>
      <c r="C51" s="11" t="n">
        <v>100</v>
      </c>
      <c r="D51" s="11" t="n">
        <v>60</v>
      </c>
      <c r="E51" s="27" t="n">
        <v>90</v>
      </c>
      <c r="F51" s="23" t="n">
        <v>1300</v>
      </c>
    </row>
    <row r="52">
      <c r="A52" s="10" t="inlineStr">
        <is>
          <t>Miami-Dade</t>
        </is>
      </c>
      <c r="B52" s="11" t="n">
        <v>100</v>
      </c>
      <c r="C52" s="11" t="n">
        <v>100</v>
      </c>
      <c r="D52" s="11" t="n">
        <v>60</v>
      </c>
      <c r="E52" s="27" t="n">
        <v>90</v>
      </c>
      <c r="F52" s="23" t="n">
        <v>1300</v>
      </c>
    </row>
    <row r="53">
      <c r="A53" s="10" t="inlineStr">
        <is>
          <t>Milwaukee</t>
        </is>
      </c>
      <c r="B53" s="11" t="n">
        <v>100</v>
      </c>
      <c r="C53" s="11" t="n">
        <v>100</v>
      </c>
      <c r="D53" s="11" t="n">
        <v>40</v>
      </c>
      <c r="E53" s="27" t="n">
        <v>83</v>
      </c>
      <c r="F53" s="11" t="n">
        <v>900</v>
      </c>
    </row>
    <row r="54">
      <c r="A54" s="10" t="inlineStr">
        <is>
          <t>New York City</t>
        </is>
      </c>
      <c r="B54" s="11" t="n">
        <v>97</v>
      </c>
      <c r="C54" s="11" t="n">
        <v>95</v>
      </c>
      <c r="D54" s="11" t="n">
        <v>60</v>
      </c>
      <c r="E54" s="27" t="n">
        <v>84</v>
      </c>
      <c r="F54" s="23" t="n">
        <v>1300</v>
      </c>
    </row>
    <row r="55">
      <c r="A55" s="10" t="inlineStr">
        <is>
          <t>Philadelphia</t>
        </is>
      </c>
      <c r="B55" s="11" t="n">
        <v>91</v>
      </c>
      <c r="C55" s="11" t="n">
        <v>98</v>
      </c>
      <c r="D55" s="11" t="n">
        <v>40</v>
      </c>
      <c r="E55" s="27" t="n">
        <v>88</v>
      </c>
      <c r="F55" s="11" t="n">
        <v>800</v>
      </c>
    </row>
    <row r="56">
      <c r="A56" s="10" t="inlineStr">
        <is>
          <t>San Diego</t>
        </is>
      </c>
      <c r="B56" s="11" t="n">
        <v>100</v>
      </c>
      <c r="C56" s="11" t="n">
        <v>100</v>
      </c>
      <c r="D56" s="11" t="n">
        <v>30</v>
      </c>
      <c r="E56" s="27" t="n">
        <v>88</v>
      </c>
      <c r="F56" s="11" t="n">
        <v>900</v>
      </c>
    </row>
    <row r="57">
      <c r="A57" s="14" t="inlineStr">
        <is>
          <t>Shelby County (TN)</t>
        </is>
      </c>
      <c r="B57" s="15" t="n">
        <v>100</v>
      </c>
      <c r="C57" s="15" t="n">
        <v>100</v>
      </c>
      <c r="D57" s="15" t="n">
        <v>40</v>
      </c>
      <c r="E57" s="32" t="n">
        <v>89</v>
      </c>
      <c r="F57" s="15" t="n">
        <v>900</v>
      </c>
    </row>
    <row r="58">
      <c r="A58" s="16" t="inlineStr">
        <is>
          <t>NOTE: Beginning with the 2017 assessment, NAEP reading results are from a digitally based assessment; prior to 2017, results were from a paper-and-pencil based assessment. DCPS = District of Columbia Public Schools. The number of schools is rounded to the nearest ten. The number of students is rounded to the nearest hundred. The school participation rates are student-weighted percentages before substitution.</t>
        </is>
      </c>
    </row>
    <row r="59">
      <c r="A59" s="16" t="inlineStr">
        <is>
          <t>SOURCE: U.S. Department of Education, Institute of Education Sciences, National Center for Education Statistics, National Assessment of Educational Progress (NAEP), 2022 Reading Assessment.</t>
        </is>
      </c>
    </row>
  </sheetData>
  <mergeCells count="5">
    <mergeCell ref="A2:A3"/>
    <mergeCell ref="B2:D2"/>
    <mergeCell ref="E2:F2"/>
    <mergeCell ref="A4:F4"/>
    <mergeCell ref="A31:F31"/>
  </mergeCells>
  <pageMargins left="0.75" right="0.75" top="1" bottom="1" header="0.5" footer="0.5"/>
</worksheet>
</file>

<file path=xl/worksheets/sheet90.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A-35. Percentage of fourth-grade public school students identified as English learners (EL)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12</v>
      </c>
      <c r="C4" s="11" t="n">
        <v>1</v>
      </c>
      <c r="D4" s="11" t="n">
        <v>11</v>
      </c>
      <c r="E4" s="11" t="n">
        <v>7</v>
      </c>
      <c r="F4" s="11" t="n">
        <v>5</v>
      </c>
      <c r="G4" s="27" t="n">
        <v>13</v>
      </c>
      <c r="H4" s="11" t="n">
        <v>1</v>
      </c>
      <c r="I4" s="11" t="n">
        <v>12</v>
      </c>
      <c r="J4" s="11" t="n">
        <v>7</v>
      </c>
      <c r="K4" s="11" t="n">
        <v>5</v>
      </c>
    </row>
    <row r="5">
      <c r="A5" s="10" t="inlineStr">
        <is>
          <t>Large City¹ (public)</t>
        </is>
      </c>
      <c r="B5" s="11" t="n">
        <v>20</v>
      </c>
      <c r="C5" s="11" t="n">
        <v>2</v>
      </c>
      <c r="D5" s="11" t="n">
        <v>18</v>
      </c>
      <c r="E5" s="11" t="n">
        <v>10</v>
      </c>
      <c r="F5" s="11" t="n">
        <v>8</v>
      </c>
      <c r="G5" s="27" t="n">
        <v>21</v>
      </c>
      <c r="H5" s="11" t="n">
        <v>1</v>
      </c>
      <c r="I5" s="11" t="n">
        <v>19</v>
      </c>
      <c r="J5" s="11" t="n">
        <v>10</v>
      </c>
      <c r="K5" s="11" t="n">
        <v>9</v>
      </c>
    </row>
    <row r="6">
      <c r="A6" s="25" t="inlineStr">
        <is>
          <t>Albuquerque</t>
        </is>
      </c>
      <c r="B6" s="11" t="n">
        <v>18</v>
      </c>
      <c r="C6" s="11" t="n">
        <v>1</v>
      </c>
      <c r="D6" s="11" t="n">
        <v>17</v>
      </c>
      <c r="E6" s="11" t="n">
        <v>9</v>
      </c>
      <c r="F6" s="11" t="n">
        <v>8</v>
      </c>
      <c r="G6" s="27" t="n">
        <v>23</v>
      </c>
      <c r="H6" s="11" t="inlineStr">
        <is>
          <t>#</t>
        </is>
      </c>
      <c r="I6" s="11" t="n">
        <v>23</v>
      </c>
      <c r="J6" s="11" t="n">
        <v>11</v>
      </c>
      <c r="K6" s="11" t="n">
        <v>12</v>
      </c>
    </row>
    <row r="7">
      <c r="A7" s="25" t="inlineStr">
        <is>
          <t>Atlanta</t>
        </is>
      </c>
      <c r="B7" s="11" t="n">
        <v>3</v>
      </c>
      <c r="C7" s="11" t="inlineStr">
        <is>
          <t>#</t>
        </is>
      </c>
      <c r="D7" s="11" t="n">
        <v>3</v>
      </c>
      <c r="E7" s="11" t="inlineStr">
        <is>
          <t>#</t>
        </is>
      </c>
      <c r="F7" s="11" t="n">
        <v>2</v>
      </c>
      <c r="G7" s="27" t="n">
        <v>6</v>
      </c>
      <c r="H7" s="11" t="inlineStr">
        <is>
          <t>#</t>
        </is>
      </c>
      <c r="I7" s="11" t="n">
        <v>6</v>
      </c>
      <c r="J7" s="11" t="n">
        <v>1</v>
      </c>
      <c r="K7" s="11" t="n">
        <v>5</v>
      </c>
    </row>
    <row r="8">
      <c r="A8" s="25" t="inlineStr">
        <is>
          <t>Austin</t>
        </is>
      </c>
      <c r="B8" s="11" t="n">
        <v>36</v>
      </c>
      <c r="C8" s="11" t="n">
        <v>2</v>
      </c>
      <c r="D8" s="11" t="n">
        <v>34</v>
      </c>
      <c r="E8" s="11" t="n">
        <v>14</v>
      </c>
      <c r="F8" s="11" t="n">
        <v>20</v>
      </c>
      <c r="G8" s="27" t="n">
        <v>36</v>
      </c>
      <c r="H8" s="11" t="n">
        <v>2</v>
      </c>
      <c r="I8" s="11" t="n">
        <v>34</v>
      </c>
      <c r="J8" s="11" t="n">
        <v>11</v>
      </c>
      <c r="K8" s="11" t="n">
        <v>22</v>
      </c>
    </row>
    <row r="9">
      <c r="A9" s="25" t="inlineStr">
        <is>
          <t>Baltimore City</t>
        </is>
      </c>
      <c r="B9" s="11" t="n">
        <v>6</v>
      </c>
      <c r="C9" s="11" t="n">
        <v>2</v>
      </c>
      <c r="D9" s="11" t="n">
        <v>4</v>
      </c>
      <c r="E9" s="11" t="n">
        <v>1</v>
      </c>
      <c r="F9" s="11" t="n">
        <v>4</v>
      </c>
      <c r="G9" s="27" t="n">
        <v>9</v>
      </c>
      <c r="H9" s="11" t="n">
        <v>1</v>
      </c>
      <c r="I9" s="11" t="n">
        <v>8</v>
      </c>
      <c r="J9" s="11" t="n">
        <v>1</v>
      </c>
      <c r="K9" s="11" t="n">
        <v>7</v>
      </c>
    </row>
    <row r="10">
      <c r="A10" s="25" t="inlineStr">
        <is>
          <t>Boston</t>
        </is>
      </c>
      <c r="B10" s="11" t="n">
        <v>34</v>
      </c>
      <c r="C10" s="11" t="n">
        <v>4</v>
      </c>
      <c r="D10" s="11" t="n">
        <v>31</v>
      </c>
      <c r="E10" s="11" t="n">
        <v>24</v>
      </c>
      <c r="F10" s="11" t="n">
        <v>6</v>
      </c>
      <c r="G10" s="27" t="n">
        <v>35</v>
      </c>
      <c r="H10" s="11" t="n">
        <v>3</v>
      </c>
      <c r="I10" s="11" t="n">
        <v>32</v>
      </c>
      <c r="J10" s="11" t="n">
        <v>23</v>
      </c>
      <c r="K10" s="11" t="n">
        <v>9</v>
      </c>
    </row>
    <row r="11">
      <c r="A11" s="25" t="inlineStr">
        <is>
          <t>Charlotte</t>
        </is>
      </c>
      <c r="B11" s="11" t="n">
        <v>9</v>
      </c>
      <c r="C11" s="11" t="n">
        <v>1</v>
      </c>
      <c r="D11" s="11" t="n">
        <v>8</v>
      </c>
      <c r="E11" s="11" t="n">
        <v>5</v>
      </c>
      <c r="F11" s="11" t="n">
        <v>3</v>
      </c>
      <c r="G11" s="27" t="n">
        <v>18</v>
      </c>
      <c r="H11" s="11" t="n">
        <v>1</v>
      </c>
      <c r="I11" s="11" t="n">
        <v>17</v>
      </c>
      <c r="J11" s="11" t="n">
        <v>13</v>
      </c>
      <c r="K11" s="11" t="n">
        <v>4</v>
      </c>
    </row>
    <row r="12">
      <c r="A12" s="25" t="inlineStr">
        <is>
          <t>Chicago</t>
        </is>
      </c>
      <c r="B12" s="11" t="n">
        <v>18</v>
      </c>
      <c r="C12" s="11" t="n">
        <v>2</v>
      </c>
      <c r="D12" s="11" t="n">
        <v>16</v>
      </c>
      <c r="E12" s="11" t="n">
        <v>5</v>
      </c>
      <c r="F12" s="11" t="n">
        <v>11</v>
      </c>
      <c r="G12" s="27" t="n">
        <v>25</v>
      </c>
      <c r="H12" s="11" t="n">
        <v>1</v>
      </c>
      <c r="I12" s="11" t="n">
        <v>24</v>
      </c>
      <c r="J12" s="11" t="n">
        <v>10</v>
      </c>
      <c r="K12" s="11" t="n">
        <v>14</v>
      </c>
    </row>
    <row r="13">
      <c r="A13" s="25" t="inlineStr">
        <is>
          <t>Clark County (NV)</t>
        </is>
      </c>
      <c r="B13" s="11" t="n">
        <v>20</v>
      </c>
      <c r="C13" s="11" t="n">
        <v>1</v>
      </c>
      <c r="D13" s="11" t="n">
        <v>19</v>
      </c>
      <c r="E13" s="11" t="n">
        <v>14</v>
      </c>
      <c r="F13" s="11" t="n">
        <v>5</v>
      </c>
      <c r="G13" s="27" t="n">
        <v>23</v>
      </c>
      <c r="H13" s="11" t="n">
        <v>1</v>
      </c>
      <c r="I13" s="11" t="n">
        <v>22</v>
      </c>
      <c r="J13" s="11" t="n">
        <v>17</v>
      </c>
      <c r="K13" s="11" t="n">
        <v>5</v>
      </c>
    </row>
    <row r="14">
      <c r="A14" s="25" t="inlineStr">
        <is>
          <t>Cleveland</t>
        </is>
      </c>
      <c r="B14" s="11" t="n">
        <v>11</v>
      </c>
      <c r="C14" s="11" t="n">
        <v>2</v>
      </c>
      <c r="D14" s="11" t="n">
        <v>9</v>
      </c>
      <c r="E14" s="11" t="n">
        <v>4</v>
      </c>
      <c r="F14" s="11" t="n">
        <v>5</v>
      </c>
      <c r="G14" s="27" t="n">
        <v>10</v>
      </c>
      <c r="H14" s="11" t="inlineStr">
        <is>
          <t>#</t>
        </is>
      </c>
      <c r="I14" s="11" t="n">
        <v>10</v>
      </c>
      <c r="J14" s="11" t="n">
        <v>3</v>
      </c>
      <c r="K14" s="11" t="n">
        <v>7</v>
      </c>
    </row>
    <row r="15">
      <c r="A15" s="25" t="inlineStr">
        <is>
          <t>Dallas</t>
        </is>
      </c>
      <c r="B15" s="11" t="n">
        <v>54</v>
      </c>
      <c r="C15" s="11" t="n">
        <v>28</v>
      </c>
      <c r="D15" s="11" t="n">
        <v>26</v>
      </c>
      <c r="E15" s="11" t="n">
        <v>13</v>
      </c>
      <c r="F15" s="11" t="n">
        <v>13</v>
      </c>
      <c r="G15" s="27" t="n">
        <v>51</v>
      </c>
      <c r="H15" s="11" t="n">
        <v>3</v>
      </c>
      <c r="I15" s="11" t="n">
        <v>48</v>
      </c>
      <c r="J15" s="11" t="n">
        <v>30</v>
      </c>
      <c r="K15" s="11" t="n">
        <v>18</v>
      </c>
    </row>
    <row r="16">
      <c r="A16" s="25" t="inlineStr">
        <is>
          <t>Denver</t>
        </is>
      </c>
      <c r="B16" s="11" t="n">
        <v>39</v>
      </c>
      <c r="C16" s="11" t="n">
        <v>4</v>
      </c>
      <c r="D16" s="11" t="n">
        <v>35</v>
      </c>
      <c r="E16" s="11" t="n">
        <v>30</v>
      </c>
      <c r="F16" s="11" t="n">
        <v>5</v>
      </c>
      <c r="G16" s="27" t="n">
        <v>38</v>
      </c>
      <c r="H16" s="11" t="n">
        <v>5</v>
      </c>
      <c r="I16" s="11" t="n">
        <v>33</v>
      </c>
      <c r="J16" s="11" t="n">
        <v>27</v>
      </c>
      <c r="K16" s="11" t="n">
        <v>6</v>
      </c>
    </row>
    <row r="17">
      <c r="A17" s="25" t="inlineStr">
        <is>
          <t>Detroit</t>
        </is>
      </c>
      <c r="B17" s="11" t="n">
        <v>17</v>
      </c>
      <c r="C17" s="11" t="n">
        <v>1</v>
      </c>
      <c r="D17" s="11" t="n">
        <v>16</v>
      </c>
      <c r="E17" s="11" t="n">
        <v>14</v>
      </c>
      <c r="F17" s="11" t="n">
        <v>2</v>
      </c>
      <c r="G17" s="27" t="n">
        <v>16</v>
      </c>
      <c r="H17" s="11" t="inlineStr">
        <is>
          <t>#</t>
        </is>
      </c>
      <c r="I17" s="11" t="n">
        <v>16</v>
      </c>
      <c r="J17" s="11" t="n">
        <v>13</v>
      </c>
      <c r="K17" s="11" t="n">
        <v>3</v>
      </c>
    </row>
    <row r="18">
      <c r="A18" s="25" t="inlineStr">
        <is>
          <t>District of Columbia (DCPS)</t>
        </is>
      </c>
      <c r="B18" s="11" t="n">
        <v>10</v>
      </c>
      <c r="C18" s="11" t="n">
        <v>2</v>
      </c>
      <c r="D18" s="11" t="n">
        <v>8</v>
      </c>
      <c r="E18" s="11" t="n">
        <v>3</v>
      </c>
      <c r="F18" s="11" t="n">
        <v>5</v>
      </c>
      <c r="G18" s="27" t="n">
        <v>16</v>
      </c>
      <c r="H18" s="11" t="n">
        <v>1</v>
      </c>
      <c r="I18" s="11" t="n">
        <v>15</v>
      </c>
      <c r="J18" s="11" t="n">
        <v>1</v>
      </c>
      <c r="K18" s="11" t="n">
        <v>13</v>
      </c>
    </row>
    <row r="19">
      <c r="A19" s="25" t="inlineStr">
        <is>
          <t>Duval County (FL)</t>
        </is>
      </c>
      <c r="B19" s="11" t="n">
        <v>6</v>
      </c>
      <c r="C19" s="11" t="n">
        <v>1</v>
      </c>
      <c r="D19" s="11" t="n">
        <v>5</v>
      </c>
      <c r="E19" s="11" t="n">
        <v>1</v>
      </c>
      <c r="F19" s="11" t="n">
        <v>4</v>
      </c>
      <c r="G19" s="27" t="n">
        <v>6</v>
      </c>
      <c r="H19" s="11" t="n">
        <v>1</v>
      </c>
      <c r="I19" s="11" t="n">
        <v>5</v>
      </c>
      <c r="J19" s="11" t="inlineStr">
        <is>
          <t>#</t>
        </is>
      </c>
      <c r="K19" s="11" t="n">
        <v>5</v>
      </c>
    </row>
    <row r="20">
      <c r="A20" s="25" t="inlineStr">
        <is>
          <t>Fort Worth</t>
        </is>
      </c>
      <c r="B20" s="11" t="n">
        <v>43</v>
      </c>
      <c r="C20" s="11" t="n">
        <v>2</v>
      </c>
      <c r="D20" s="11" t="n">
        <v>41</v>
      </c>
      <c r="E20" s="11" t="n">
        <v>27</v>
      </c>
      <c r="F20" s="11" t="n">
        <v>14</v>
      </c>
      <c r="G20" s="27" t="n">
        <v>44</v>
      </c>
      <c r="H20" s="11" t="n">
        <v>1</v>
      </c>
      <c r="I20" s="11" t="n">
        <v>43</v>
      </c>
      <c r="J20" s="11" t="n">
        <v>33</v>
      </c>
      <c r="K20" s="11" t="n">
        <v>10</v>
      </c>
    </row>
    <row r="21">
      <c r="A21" s="25" t="inlineStr">
        <is>
          <t>Fresno</t>
        </is>
      </c>
      <c r="B21" s="11" t="n">
        <v>25</v>
      </c>
      <c r="C21" s="11" t="n">
        <v>1</v>
      </c>
      <c r="D21" s="11" t="n">
        <v>24</v>
      </c>
      <c r="E21" s="11" t="n">
        <v>22</v>
      </c>
      <c r="F21" s="11" t="n">
        <v>2</v>
      </c>
      <c r="G21" s="27" t="n">
        <v>25</v>
      </c>
      <c r="H21" s="11" t="n">
        <v>1</v>
      </c>
      <c r="I21" s="11" t="n">
        <v>25</v>
      </c>
      <c r="J21" s="11" t="n">
        <v>21</v>
      </c>
      <c r="K21" s="11" t="n">
        <v>4</v>
      </c>
    </row>
    <row r="22">
      <c r="A22" s="25" t="inlineStr">
        <is>
          <t>Guilford County (NC)</t>
        </is>
      </c>
      <c r="B22" s="11" t="n">
        <v>6</v>
      </c>
      <c r="C22" s="11" t="inlineStr">
        <is>
          <t>#</t>
        </is>
      </c>
      <c r="D22" s="11" t="n">
        <v>6</v>
      </c>
      <c r="E22" s="11" t="n">
        <v>3</v>
      </c>
      <c r="F22" s="11" t="n">
        <v>2</v>
      </c>
      <c r="G22" s="27" t="n">
        <v>14</v>
      </c>
      <c r="H22" s="11" t="inlineStr">
        <is>
          <t>#</t>
        </is>
      </c>
      <c r="I22" s="11" t="n">
        <v>14</v>
      </c>
      <c r="J22" s="11" t="n">
        <v>7</v>
      </c>
      <c r="K22" s="11" t="n">
        <v>7</v>
      </c>
    </row>
    <row r="23">
      <c r="A23" s="25" t="inlineStr">
        <is>
          <t>Hillsborough County (FL)</t>
        </is>
      </c>
      <c r="B23" s="11" t="n">
        <v>11</v>
      </c>
      <c r="C23" s="11" t="n">
        <v>1</v>
      </c>
      <c r="D23" s="11" t="n">
        <v>10</v>
      </c>
      <c r="E23" s="11" t="inlineStr">
        <is>
          <t>#</t>
        </is>
      </c>
      <c r="F23" s="11" t="n">
        <v>10</v>
      </c>
      <c r="G23" s="27" t="n">
        <v>11</v>
      </c>
      <c r="H23" s="11" t="n">
        <v>1</v>
      </c>
      <c r="I23" s="11" t="n">
        <v>10</v>
      </c>
      <c r="J23" s="11" t="inlineStr">
        <is>
          <t>#</t>
        </is>
      </c>
      <c r="K23" s="11" t="n">
        <v>10</v>
      </c>
    </row>
    <row r="24">
      <c r="A24" s="25" t="inlineStr">
        <is>
          <t>Houston</t>
        </is>
      </c>
      <c r="B24" s="11" t="n">
        <v>41</v>
      </c>
      <c r="C24" s="11" t="n">
        <v>2</v>
      </c>
      <c r="D24" s="11" t="n">
        <v>39</v>
      </c>
      <c r="E24" s="11" t="n">
        <v>20</v>
      </c>
      <c r="F24" s="11" t="n">
        <v>20</v>
      </c>
      <c r="G24" s="27" t="n">
        <v>41</v>
      </c>
      <c r="H24" s="11" t="n">
        <v>1</v>
      </c>
      <c r="I24" s="11" t="n">
        <v>40</v>
      </c>
      <c r="J24" s="11" t="n">
        <v>23</v>
      </c>
      <c r="K24" s="11" t="n">
        <v>17</v>
      </c>
    </row>
    <row r="25">
      <c r="A25" s="25" t="inlineStr">
        <is>
          <t>Jefferson County (KY)</t>
        </is>
      </c>
      <c r="B25" s="11" t="n">
        <v>7</v>
      </c>
      <c r="C25" s="11" t="n">
        <v>2</v>
      </c>
      <c r="D25" s="11" t="n">
        <v>6</v>
      </c>
      <c r="E25" s="11" t="n">
        <v>2</v>
      </c>
      <c r="F25" s="11" t="n">
        <v>4</v>
      </c>
      <c r="G25" s="27" t="n">
        <v>13</v>
      </c>
      <c r="H25" s="11" t="n">
        <v>3</v>
      </c>
      <c r="I25" s="11" t="n">
        <v>10</v>
      </c>
      <c r="J25" s="11" t="n">
        <v>3</v>
      </c>
      <c r="K25" s="11" t="n">
        <v>7</v>
      </c>
    </row>
    <row r="26">
      <c r="A26" s="25" t="inlineStr">
        <is>
          <t>Los Angeles</t>
        </is>
      </c>
      <c r="B26" s="11" t="n">
        <v>30</v>
      </c>
      <c r="C26" s="11" t="n">
        <v>2</v>
      </c>
      <c r="D26" s="11" t="n">
        <v>28</v>
      </c>
      <c r="E26" s="11" t="n">
        <v>23</v>
      </c>
      <c r="F26" s="11" t="n">
        <v>5</v>
      </c>
      <c r="G26" s="27" t="n">
        <v>25</v>
      </c>
      <c r="H26" s="11" t="n">
        <v>2</v>
      </c>
      <c r="I26" s="11" t="n">
        <v>23</v>
      </c>
      <c r="J26" s="11" t="n">
        <v>16</v>
      </c>
      <c r="K26" s="11" t="n">
        <v>7</v>
      </c>
    </row>
    <row r="27">
      <c r="A27" s="25" t="inlineStr">
        <is>
          <t>Miami-Dade</t>
        </is>
      </c>
      <c r="B27" s="11" t="n">
        <v>18</v>
      </c>
      <c r="C27" s="11" t="n">
        <v>4</v>
      </c>
      <c r="D27" s="11" t="n">
        <v>14</v>
      </c>
      <c r="E27" s="11" t="n">
        <v>2</v>
      </c>
      <c r="F27" s="11" t="n">
        <v>12</v>
      </c>
      <c r="G27" s="27" t="n">
        <v>23</v>
      </c>
      <c r="H27" s="11" t="n">
        <v>2</v>
      </c>
      <c r="I27" s="11" t="n">
        <v>20</v>
      </c>
      <c r="J27" s="11" t="n">
        <v>1</v>
      </c>
      <c r="K27" s="11" t="n">
        <v>20</v>
      </c>
    </row>
    <row r="28">
      <c r="A28" s="25" t="inlineStr">
        <is>
          <t>Milwaukee</t>
        </is>
      </c>
      <c r="B28" s="11" t="n">
        <v>16</v>
      </c>
      <c r="C28" s="11" t="n">
        <v>1</v>
      </c>
      <c r="D28" s="11" t="n">
        <v>16</v>
      </c>
      <c r="E28" s="11" t="n">
        <v>4</v>
      </c>
      <c r="F28" s="11" t="n">
        <v>12</v>
      </c>
      <c r="G28" s="27" t="n">
        <v>13</v>
      </c>
      <c r="H28" s="11" t="n">
        <v>1</v>
      </c>
      <c r="I28" s="11" t="n">
        <v>12</v>
      </c>
      <c r="J28" s="11" t="n">
        <v>4</v>
      </c>
      <c r="K28" s="11" t="n">
        <v>8</v>
      </c>
    </row>
    <row r="29">
      <c r="A29" s="25" t="inlineStr">
        <is>
          <t>New York City</t>
        </is>
      </c>
      <c r="B29" s="11" t="n">
        <v>15</v>
      </c>
      <c r="C29" s="11" t="n">
        <v>2</v>
      </c>
      <c r="D29" s="11" t="n">
        <v>13</v>
      </c>
      <c r="E29" s="11" t="n">
        <v>3</v>
      </c>
      <c r="F29" s="11" t="n">
        <v>11</v>
      </c>
      <c r="G29" s="27" t="n">
        <v>16</v>
      </c>
      <c r="H29" s="11" t="n">
        <v>2</v>
      </c>
      <c r="I29" s="11" t="n">
        <v>14</v>
      </c>
      <c r="J29" s="11" t="n">
        <v>3</v>
      </c>
      <c r="K29" s="11" t="n">
        <v>11</v>
      </c>
    </row>
    <row r="30">
      <c r="A30" s="25" t="inlineStr">
        <is>
          <t>Philadelphia</t>
        </is>
      </c>
      <c r="B30" s="11" t="n">
        <v>11</v>
      </c>
      <c r="C30" s="11" t="n">
        <v>1</v>
      </c>
      <c r="D30" s="11" t="n">
        <v>10</v>
      </c>
      <c r="E30" s="11" t="n">
        <v>4</v>
      </c>
      <c r="F30" s="11" t="n">
        <v>6</v>
      </c>
      <c r="G30" s="27" t="n">
        <v>15</v>
      </c>
      <c r="H30" s="11" t="n">
        <v>2</v>
      </c>
      <c r="I30" s="11" t="n">
        <v>13</v>
      </c>
      <c r="J30" s="11" t="n">
        <v>8</v>
      </c>
      <c r="K30" s="11" t="n">
        <v>5</v>
      </c>
    </row>
    <row r="31">
      <c r="A31" s="25" t="inlineStr">
        <is>
          <t>San Diego</t>
        </is>
      </c>
      <c r="B31" s="11" t="n">
        <v>33</v>
      </c>
      <c r="C31" s="11" t="n">
        <v>2</v>
      </c>
      <c r="D31" s="11" t="n">
        <v>32</v>
      </c>
      <c r="E31" s="11" t="n">
        <v>25</v>
      </c>
      <c r="F31" s="11" t="n">
        <v>7</v>
      </c>
      <c r="G31" s="27" t="n">
        <v>29</v>
      </c>
      <c r="H31" s="11" t="n">
        <v>1</v>
      </c>
      <c r="I31" s="11" t="n">
        <v>28</v>
      </c>
      <c r="J31" s="11" t="n">
        <v>20</v>
      </c>
      <c r="K31" s="11" t="n">
        <v>8</v>
      </c>
    </row>
    <row r="32">
      <c r="A32" s="31" t="inlineStr">
        <is>
          <t>Shelby County (TN)</t>
        </is>
      </c>
      <c r="B32" s="15" t="n">
        <v>8</v>
      </c>
      <c r="C32" s="15" t="n">
        <v>1</v>
      </c>
      <c r="D32" s="15" t="n">
        <v>8</v>
      </c>
      <c r="E32" s="15" t="n">
        <v>1</v>
      </c>
      <c r="F32" s="15" t="n">
        <v>6</v>
      </c>
      <c r="G32" s="32" t="n">
        <v>10</v>
      </c>
      <c r="H32" s="15" t="inlineStr">
        <is>
          <t>#</t>
        </is>
      </c>
      <c r="I32" s="15" t="n">
        <v>9</v>
      </c>
      <c r="J32" s="15" t="n">
        <v>2</v>
      </c>
      <c r="K32" s="15" t="n">
        <v>8</v>
      </c>
    </row>
    <row r="33">
      <c r="A33" s="16" t="inlineStr">
        <is>
          <t>See notes at end of table.</t>
        </is>
      </c>
    </row>
  </sheetData>
  <mergeCells count="3">
    <mergeCell ref="A2:A3"/>
    <mergeCell ref="B2:F2"/>
    <mergeCell ref="G2:K2"/>
  </mergeCells>
  <pageMargins left="0.75" right="0.75" top="1" bottom="1" header="0.5" footer="0.5"/>
</worksheet>
</file>

<file path=xl/worksheets/sheet91.xml><?xml version="1.0" encoding="utf-8"?>
<worksheet xmlns="http://schemas.openxmlformats.org/spreadsheetml/2006/main">
  <sheetPr>
    <outlinePr summaryBelow="1" summaryRight="1"/>
    <pageSetUpPr/>
  </sheetPr>
  <dimension ref="A1:F37"/>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A-35. Percentage of fourth-grade public school students identified as English learners (EL)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15</v>
      </c>
      <c r="C4" s="11" t="n">
        <v>1</v>
      </c>
      <c r="D4" s="11" t="n">
        <v>14</v>
      </c>
      <c r="E4" s="11" t="n">
        <v>9</v>
      </c>
      <c r="F4" s="11" t="n">
        <v>5</v>
      </c>
    </row>
    <row r="5">
      <c r="A5" s="10" t="inlineStr">
        <is>
          <t>Large City¹ (public)</t>
        </is>
      </c>
      <c r="B5" s="11" t="n">
        <v>23</v>
      </c>
      <c r="C5" s="11" t="n">
        <v>2</v>
      </c>
      <c r="D5" s="11" t="n">
        <v>22</v>
      </c>
      <c r="E5" s="11" t="n">
        <v>12</v>
      </c>
      <c r="F5" s="11" t="n">
        <v>10</v>
      </c>
    </row>
    <row r="6">
      <c r="A6" s="25" t="inlineStr">
        <is>
          <t>Albuquerque</t>
        </is>
      </c>
      <c r="B6" s="11" t="n">
        <v>22</v>
      </c>
      <c r="C6" s="11" t="n">
        <v>1</v>
      </c>
      <c r="D6" s="11" t="n">
        <v>22</v>
      </c>
      <c r="E6" s="11" t="n">
        <v>15</v>
      </c>
      <c r="F6" s="11" t="n">
        <v>7</v>
      </c>
    </row>
    <row r="7">
      <c r="A7" s="25" t="inlineStr">
        <is>
          <t>Atlanta</t>
        </is>
      </c>
      <c r="B7" s="11" t="n">
        <v>5</v>
      </c>
      <c r="C7" s="11" t="n">
        <v>1</v>
      </c>
      <c r="D7" s="11" t="n">
        <v>4</v>
      </c>
      <c r="E7" s="11" t="n">
        <v>2</v>
      </c>
      <c r="F7" s="11" t="n">
        <v>2</v>
      </c>
    </row>
    <row r="8">
      <c r="A8" s="25" t="inlineStr">
        <is>
          <t>Austin</t>
        </is>
      </c>
      <c r="B8" s="11" t="n">
        <v>36</v>
      </c>
      <c r="C8" s="11" t="n">
        <v>4</v>
      </c>
      <c r="D8" s="11" t="n">
        <v>33</v>
      </c>
      <c r="E8" s="11" t="n">
        <v>19</v>
      </c>
      <c r="F8" s="11" t="n">
        <v>14</v>
      </c>
    </row>
    <row r="9">
      <c r="A9" s="25" t="inlineStr">
        <is>
          <t>Baltimore City</t>
        </is>
      </c>
      <c r="B9" s="11" t="n">
        <v>19</v>
      </c>
      <c r="C9" s="11" t="n">
        <v>2</v>
      </c>
      <c r="D9" s="11" t="n">
        <v>17</v>
      </c>
      <c r="E9" s="11" t="n">
        <v>3</v>
      </c>
      <c r="F9" s="11" t="n">
        <v>14</v>
      </c>
    </row>
    <row r="10">
      <c r="A10" s="25" t="inlineStr">
        <is>
          <t>Boston</t>
        </is>
      </c>
      <c r="B10" s="11" t="n">
        <v>37</v>
      </c>
      <c r="C10" s="11" t="n">
        <v>4</v>
      </c>
      <c r="D10" s="11" t="n">
        <v>33</v>
      </c>
      <c r="E10" s="11" t="n">
        <v>24</v>
      </c>
      <c r="F10" s="11" t="n">
        <v>9</v>
      </c>
    </row>
    <row r="11">
      <c r="A11" s="25" t="inlineStr">
        <is>
          <t>Charlotte</t>
        </is>
      </c>
      <c r="B11" s="11" t="n">
        <v>24</v>
      </c>
      <c r="C11" s="11" t="n">
        <v>1</v>
      </c>
      <c r="D11" s="11" t="n">
        <v>23</v>
      </c>
      <c r="E11" s="11" t="n">
        <v>19</v>
      </c>
      <c r="F11" s="11" t="n">
        <v>5</v>
      </c>
    </row>
    <row r="12">
      <c r="A12" s="25" t="inlineStr">
        <is>
          <t>Chicago</t>
        </is>
      </c>
      <c r="B12" s="11" t="n">
        <v>29</v>
      </c>
      <c r="C12" s="11" t="n">
        <v>1</v>
      </c>
      <c r="D12" s="11" t="n">
        <v>28</v>
      </c>
      <c r="E12" s="11" t="n">
        <v>13</v>
      </c>
      <c r="F12" s="11" t="n">
        <v>16</v>
      </c>
    </row>
    <row r="13">
      <c r="A13" s="25" t="inlineStr">
        <is>
          <t>Clark County (NV)</t>
        </is>
      </c>
      <c r="B13" s="11" t="n">
        <v>23</v>
      </c>
      <c r="C13" s="11" t="n">
        <v>1</v>
      </c>
      <c r="D13" s="11" t="n">
        <v>22</v>
      </c>
      <c r="E13" s="11" t="n">
        <v>18</v>
      </c>
      <c r="F13" s="11" t="n">
        <v>4</v>
      </c>
    </row>
    <row r="14">
      <c r="A14" s="25" t="inlineStr">
        <is>
          <t>Cleveland</t>
        </is>
      </c>
      <c r="B14" s="11" t="n">
        <v>11</v>
      </c>
      <c r="C14" s="11" t="inlineStr">
        <is>
          <t>#</t>
        </is>
      </c>
      <c r="D14" s="11" t="n">
        <v>11</v>
      </c>
      <c r="E14" s="11" t="n">
        <v>1</v>
      </c>
      <c r="F14" s="11" t="n">
        <v>9</v>
      </c>
    </row>
    <row r="15">
      <c r="A15" s="25" t="inlineStr">
        <is>
          <t>Dallas</t>
        </is>
      </c>
      <c r="B15" s="11" t="n">
        <v>56</v>
      </c>
      <c r="C15" s="11" t="n">
        <v>3</v>
      </c>
      <c r="D15" s="11" t="n">
        <v>53</v>
      </c>
      <c r="E15" s="11" t="n">
        <v>23</v>
      </c>
      <c r="F15" s="11" t="n">
        <v>30</v>
      </c>
    </row>
    <row r="16">
      <c r="A16" s="25" t="inlineStr">
        <is>
          <t>Denver</t>
        </is>
      </c>
      <c r="B16" s="11" t="n">
        <v>39</v>
      </c>
      <c r="C16" s="11" t="n">
        <v>2</v>
      </c>
      <c r="D16" s="11" t="n">
        <v>36</v>
      </c>
      <c r="E16" s="11" t="n">
        <v>28</v>
      </c>
      <c r="F16" s="11" t="n">
        <v>8</v>
      </c>
    </row>
    <row r="17">
      <c r="A17" s="25" t="inlineStr">
        <is>
          <t>Detroit</t>
        </is>
      </c>
      <c r="B17" s="11" t="n">
        <v>14</v>
      </c>
      <c r="C17" s="11" t="inlineStr">
        <is>
          <t>#</t>
        </is>
      </c>
      <c r="D17" s="11" t="n">
        <v>14</v>
      </c>
      <c r="E17" s="11" t="n">
        <v>13</v>
      </c>
      <c r="F17" s="11" t="n">
        <v>1</v>
      </c>
    </row>
    <row r="18">
      <c r="A18" s="25" t="inlineStr">
        <is>
          <t>District of Columbia (DCPS)</t>
        </is>
      </c>
      <c r="B18" s="11" t="n">
        <v>21</v>
      </c>
      <c r="C18" s="11" t="n">
        <v>2</v>
      </c>
      <c r="D18" s="11" t="n">
        <v>19</v>
      </c>
      <c r="E18" s="11" t="n">
        <v>2</v>
      </c>
      <c r="F18" s="11" t="n">
        <v>16</v>
      </c>
    </row>
    <row r="19">
      <c r="A19" s="25" t="inlineStr">
        <is>
          <t>Duval County (FL)</t>
        </is>
      </c>
      <c r="B19" s="11" t="n">
        <v>8</v>
      </c>
      <c r="C19" s="11" t="inlineStr">
        <is>
          <t>#</t>
        </is>
      </c>
      <c r="D19" s="11" t="n">
        <v>8</v>
      </c>
      <c r="E19" s="11" t="n">
        <v>1</v>
      </c>
      <c r="F19" s="11" t="n">
        <v>7</v>
      </c>
    </row>
    <row r="20">
      <c r="A20" s="25" t="inlineStr">
        <is>
          <t>Fort Worth</t>
        </is>
      </c>
      <c r="B20" s="11" t="n">
        <v>44</v>
      </c>
      <c r="C20" s="11" t="n">
        <v>1</v>
      </c>
      <c r="D20" s="11" t="n">
        <v>43</v>
      </c>
      <c r="E20" s="11" t="n">
        <v>35</v>
      </c>
      <c r="F20" s="11" t="n">
        <v>8</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17</v>
      </c>
      <c r="C22" s="11" t="inlineStr">
        <is>
          <t>#</t>
        </is>
      </c>
      <c r="D22" s="11" t="n">
        <v>17</v>
      </c>
      <c r="E22" s="11" t="n">
        <v>9</v>
      </c>
      <c r="F22" s="11" t="n">
        <v>8</v>
      </c>
    </row>
    <row r="23">
      <c r="A23" s="25" t="inlineStr">
        <is>
          <t>Hillsborough County (FL)</t>
        </is>
      </c>
      <c r="B23" s="11" t="n">
        <v>12</v>
      </c>
      <c r="C23" s="11" t="n">
        <v>2</v>
      </c>
      <c r="D23" s="11" t="n">
        <v>10</v>
      </c>
      <c r="E23" s="11" t="n">
        <v>1</v>
      </c>
      <c r="F23" s="11" t="n">
        <v>9</v>
      </c>
    </row>
    <row r="24">
      <c r="A24" s="25" t="inlineStr">
        <is>
          <t>Houston</t>
        </is>
      </c>
      <c r="B24" s="11" t="n">
        <v>48</v>
      </c>
      <c r="C24" s="11" t="n">
        <v>1</v>
      </c>
      <c r="D24" s="11" t="n">
        <v>48</v>
      </c>
      <c r="E24" s="11" t="n">
        <v>28</v>
      </c>
      <c r="F24" s="11" t="n">
        <v>19</v>
      </c>
    </row>
    <row r="25">
      <c r="A25" s="25" t="inlineStr">
        <is>
          <t>Jefferson County (KY)</t>
        </is>
      </c>
      <c r="B25" s="11" t="n">
        <v>19</v>
      </c>
      <c r="C25" s="11" t="n">
        <v>3</v>
      </c>
      <c r="D25" s="11" t="n">
        <v>16</v>
      </c>
      <c r="E25" s="11" t="n">
        <v>5</v>
      </c>
      <c r="F25" s="11" t="n">
        <v>11</v>
      </c>
    </row>
    <row r="26">
      <c r="A26" s="25" t="inlineStr">
        <is>
          <t>Los Angeles</t>
        </is>
      </c>
      <c r="B26" s="11" t="n">
        <v>26</v>
      </c>
      <c r="C26" s="11" t="n">
        <v>2</v>
      </c>
      <c r="D26" s="11" t="n">
        <v>25</v>
      </c>
      <c r="E26" s="11" t="n">
        <v>18</v>
      </c>
      <c r="F26" s="11" t="n">
        <v>7</v>
      </c>
    </row>
    <row r="27">
      <c r="A27" s="25" t="inlineStr">
        <is>
          <t>Miami-Dade</t>
        </is>
      </c>
      <c r="B27" s="11" t="n">
        <v>20</v>
      </c>
      <c r="C27" s="11" t="n">
        <v>2</v>
      </c>
      <c r="D27" s="11" t="n">
        <v>18</v>
      </c>
      <c r="E27" s="11" t="n">
        <v>2</v>
      </c>
      <c r="F27" s="11" t="n">
        <v>16</v>
      </c>
    </row>
    <row r="28">
      <c r="A28" s="25" t="inlineStr">
        <is>
          <t>Milwaukee</t>
        </is>
      </c>
      <c r="B28" s="11" t="n">
        <v>18</v>
      </c>
      <c r="C28" s="11" t="n">
        <v>1</v>
      </c>
      <c r="D28" s="11" t="n">
        <v>17</v>
      </c>
      <c r="E28" s="11" t="n">
        <v>9</v>
      </c>
      <c r="F28" s="11" t="n">
        <v>8</v>
      </c>
    </row>
    <row r="29">
      <c r="A29" s="25" t="inlineStr">
        <is>
          <t>New York City</t>
        </is>
      </c>
      <c r="B29" s="11" t="n">
        <v>18</v>
      </c>
      <c r="C29" s="11" t="n">
        <v>2</v>
      </c>
      <c r="D29" s="11" t="n">
        <v>16</v>
      </c>
      <c r="E29" s="11" t="n">
        <v>6</v>
      </c>
      <c r="F29" s="11" t="n">
        <v>10</v>
      </c>
    </row>
    <row r="30">
      <c r="A30" s="25" t="inlineStr">
        <is>
          <t>Philadelphia</t>
        </is>
      </c>
      <c r="B30" s="11" t="n">
        <v>15</v>
      </c>
      <c r="C30" s="11" t="n">
        <v>3</v>
      </c>
      <c r="D30" s="11" t="n">
        <v>12</v>
      </c>
      <c r="E30" s="11" t="n">
        <v>6</v>
      </c>
      <c r="F30" s="11" t="n">
        <v>6</v>
      </c>
    </row>
    <row r="31">
      <c r="A31" s="25" t="inlineStr">
        <is>
          <t>San Diego</t>
        </is>
      </c>
      <c r="B31" s="11" t="n">
        <v>24</v>
      </c>
      <c r="C31" s="11" t="n">
        <v>2</v>
      </c>
      <c r="D31" s="11" t="n">
        <v>22</v>
      </c>
      <c r="E31" s="11" t="n">
        <v>17</v>
      </c>
      <c r="F31" s="11" t="n">
        <v>5</v>
      </c>
    </row>
    <row r="32">
      <c r="A32" s="31" t="inlineStr">
        <is>
          <t>Shelby County (TN)</t>
        </is>
      </c>
      <c r="B32" s="15" t="n">
        <v>12</v>
      </c>
      <c r="C32" s="15" t="n">
        <v>1</v>
      </c>
      <c r="D32" s="15" t="n">
        <v>11</v>
      </c>
      <c r="E32" s="15" t="n">
        <v>2</v>
      </c>
      <c r="F32" s="15" t="n">
        <v>10</v>
      </c>
    </row>
    <row r="33">
      <c r="A33" s="16" t="inlineStr">
        <is>
          <t>— Not available.</t>
        </is>
      </c>
    </row>
    <row r="34">
      <c r="A34" s="16" t="inlineStr">
        <is>
          <t># Rounds to zero.</t>
        </is>
      </c>
    </row>
    <row r="35">
      <c r="A35" s="16" t="inlineStr">
        <is>
          <t>¹ Large city includes students from all cities in the nation with populations of 250,000 or more including the participating districts.</t>
        </is>
      </c>
    </row>
    <row r="36">
      <c r="A36"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7">
      <c r="A37"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92.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A-36. Percentage of eighth-grade public school students identified as English learners (EL) excluded and assessed in NAEP reading, by urban district/jurisdiction: Various years, 2002–22</t>
        </is>
      </c>
    </row>
    <row r="2">
      <c r="A2" s="17" t="inlineStr">
        <is>
          <t>Urban district/jurisdiction</t>
        </is>
      </c>
      <c r="B2" s="18" t="n">
        <v>2002</v>
      </c>
      <c r="C2" s="19" t="n"/>
      <c r="D2" s="19" t="n"/>
      <c r="E2" s="19" t="n"/>
      <c r="F2" s="19" t="n"/>
      <c r="G2" s="18" t="n">
        <v>2003</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6</v>
      </c>
      <c r="C4" s="11" t="n">
        <v>2</v>
      </c>
      <c r="D4" s="11" t="n">
        <v>4</v>
      </c>
      <c r="E4" s="11" t="n">
        <v>4</v>
      </c>
      <c r="F4" s="11" t="n">
        <v>1</v>
      </c>
      <c r="G4" s="27" t="n">
        <v>6</v>
      </c>
      <c r="H4" s="11" t="n">
        <v>2</v>
      </c>
      <c r="I4" s="11" t="n">
        <v>5</v>
      </c>
      <c r="J4" s="11" t="n">
        <v>4</v>
      </c>
      <c r="K4" s="11" t="n">
        <v>1</v>
      </c>
    </row>
    <row r="5">
      <c r="A5" s="10" t="inlineStr">
        <is>
          <t>Large City¹ (public)</t>
        </is>
      </c>
      <c r="B5" s="11" t="n">
        <v>13</v>
      </c>
      <c r="C5" s="11" t="n">
        <v>3</v>
      </c>
      <c r="D5" s="11" t="n">
        <v>10</v>
      </c>
      <c r="E5" s="11" t="n">
        <v>9</v>
      </c>
      <c r="F5" s="11" t="n">
        <v>1</v>
      </c>
      <c r="G5" s="27" t="n">
        <v>13</v>
      </c>
      <c r="H5" s="11" t="n">
        <v>3</v>
      </c>
      <c r="I5" s="11" t="n">
        <v>10</v>
      </c>
      <c r="J5" s="11" t="n">
        <v>8</v>
      </c>
      <c r="K5" s="11" t="n">
        <v>2</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v>
      </c>
      <c r="C7" s="11" t="inlineStr">
        <is>
          <t>#</t>
        </is>
      </c>
      <c r="D7" s="11" t="n">
        <v>1</v>
      </c>
      <c r="E7" s="11" t="n">
        <v>1</v>
      </c>
      <c r="F7" s="11" t="inlineStr">
        <is>
          <t>#</t>
        </is>
      </c>
      <c r="G7" s="27" t="n">
        <v>2</v>
      </c>
      <c r="H7" s="11" t="n">
        <v>1</v>
      </c>
      <c r="I7" s="11" t="n">
        <v>1</v>
      </c>
      <c r="J7" s="11" t="n">
        <v>1</v>
      </c>
      <c r="K7" s="11" t="inlineStr">
        <is>
          <t>#</t>
        </is>
      </c>
    </row>
    <row r="8">
      <c r="A8" s="25" t="inlineStr">
        <is>
          <t>Austin</t>
        </is>
      </c>
      <c r="B8" s="11" t="inlineStr">
        <is>
          <t>—</t>
        </is>
      </c>
      <c r="C8" s="11" t="inlineStr">
        <is>
          <t>—</t>
        </is>
      </c>
      <c r="D8" s="11" t="inlineStr">
        <is>
          <t>—</t>
        </is>
      </c>
      <c r="E8" s="11" t="inlineStr">
        <is>
          <t>—</t>
        </is>
      </c>
      <c r="F8" s="11" t="inlineStr">
        <is>
          <t>—</t>
        </is>
      </c>
      <c r="G8" s="27" t="inlineStr">
        <is>
          <t>—</t>
        </is>
      </c>
      <c r="H8" s="11" t="inlineStr">
        <is>
          <t>—</t>
        </is>
      </c>
      <c r="I8" s="11" t="inlineStr">
        <is>
          <t>—</t>
        </is>
      </c>
      <c r="J8" s="11" t="inlineStr">
        <is>
          <t>—</t>
        </is>
      </c>
      <c r="K8" s="11" t="inlineStr">
        <is>
          <t>—</t>
        </is>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inlineStr">
        <is>
          <t>—</t>
        </is>
      </c>
      <c r="C10" s="11" t="inlineStr">
        <is>
          <t>—</t>
        </is>
      </c>
      <c r="D10" s="11" t="inlineStr">
        <is>
          <t>—</t>
        </is>
      </c>
      <c r="E10" s="11" t="inlineStr">
        <is>
          <t>—</t>
        </is>
      </c>
      <c r="F10" s="11" t="inlineStr">
        <is>
          <t>—</t>
        </is>
      </c>
      <c r="G10" s="27" t="n">
        <v>15</v>
      </c>
      <c r="H10" s="11" t="n">
        <v>7</v>
      </c>
      <c r="I10" s="11" t="n">
        <v>8</v>
      </c>
      <c r="J10" s="11" t="n">
        <v>5</v>
      </c>
      <c r="K10" s="11" t="n">
        <v>3</v>
      </c>
    </row>
    <row r="11">
      <c r="A11" s="25" t="inlineStr">
        <is>
          <t>Charlotte</t>
        </is>
      </c>
      <c r="B11" s="11" t="inlineStr">
        <is>
          <t>—</t>
        </is>
      </c>
      <c r="C11" s="11" t="inlineStr">
        <is>
          <t>—</t>
        </is>
      </c>
      <c r="D11" s="11" t="inlineStr">
        <is>
          <t>—</t>
        </is>
      </c>
      <c r="E11" s="11" t="inlineStr">
        <is>
          <t>—</t>
        </is>
      </c>
      <c r="F11" s="11" t="inlineStr">
        <is>
          <t>—</t>
        </is>
      </c>
      <c r="G11" s="27" t="n">
        <v>6</v>
      </c>
      <c r="H11" s="11" t="n">
        <v>1</v>
      </c>
      <c r="I11" s="11" t="n">
        <v>5</v>
      </c>
      <c r="J11" s="11" t="n">
        <v>3</v>
      </c>
      <c r="K11" s="11" t="n">
        <v>2</v>
      </c>
    </row>
    <row r="12">
      <c r="A12" s="25" t="inlineStr">
        <is>
          <t>Chicago</t>
        </is>
      </c>
      <c r="B12" s="11" t="n">
        <v>8</v>
      </c>
      <c r="C12" s="11" t="n">
        <v>4</v>
      </c>
      <c r="D12" s="11" t="n">
        <v>4</v>
      </c>
      <c r="E12" s="11" t="n">
        <v>3</v>
      </c>
      <c r="F12" s="11" t="n">
        <v>1</v>
      </c>
      <c r="G12" s="27" t="n">
        <v>7</v>
      </c>
      <c r="H12" s="11" t="n">
        <v>3</v>
      </c>
      <c r="I12" s="11" t="n">
        <v>4</v>
      </c>
      <c r="J12" s="11" t="n">
        <v>3</v>
      </c>
      <c r="K12" s="11" t="n">
        <v>1</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inlineStr">
        <is>
          <t>—</t>
        </is>
      </c>
      <c r="C14" s="11" t="inlineStr">
        <is>
          <t>—</t>
        </is>
      </c>
      <c r="D14" s="11" t="inlineStr">
        <is>
          <t>—</t>
        </is>
      </c>
      <c r="E14" s="11" t="inlineStr">
        <is>
          <t>—</t>
        </is>
      </c>
      <c r="F14" s="11" t="inlineStr">
        <is>
          <t>—</t>
        </is>
      </c>
      <c r="G14" s="27" t="n">
        <v>6</v>
      </c>
      <c r="H14" s="11" t="n">
        <v>5</v>
      </c>
      <c r="I14" s="11" t="n">
        <v>1</v>
      </c>
      <c r="J14" s="11" t="inlineStr">
        <is>
          <t>#</t>
        </is>
      </c>
      <c r="K14" s="11" t="n">
        <v>1</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5</v>
      </c>
      <c r="C18" s="11" t="n">
        <v>2</v>
      </c>
      <c r="D18" s="11" t="n">
        <v>3</v>
      </c>
      <c r="E18" s="11" t="n">
        <v>1</v>
      </c>
      <c r="F18" s="11" t="n">
        <v>2</v>
      </c>
      <c r="G18" s="27" t="n">
        <v>5</v>
      </c>
      <c r="H18" s="11" t="n">
        <v>2</v>
      </c>
      <c r="I18" s="11" t="n">
        <v>3</v>
      </c>
      <c r="J18" s="11" t="n">
        <v>2</v>
      </c>
      <c r="K18" s="11" t="n">
        <v>1</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16</v>
      </c>
      <c r="C24" s="11" t="n">
        <v>4</v>
      </c>
      <c r="D24" s="11" t="n">
        <v>12</v>
      </c>
      <c r="E24" s="11" t="n">
        <v>12</v>
      </c>
      <c r="F24" s="11" t="inlineStr">
        <is>
          <t>#</t>
        </is>
      </c>
      <c r="G24" s="27" t="n">
        <v>16</v>
      </c>
      <c r="H24" s="11" t="n">
        <v>6</v>
      </c>
      <c r="I24" s="11" t="n">
        <v>10</v>
      </c>
      <c r="J24" s="11" t="n">
        <v>10</v>
      </c>
      <c r="K24" s="11" t="inlineStr">
        <is>
          <t>#</t>
        </is>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30</v>
      </c>
      <c r="C26" s="11" t="n">
        <v>5</v>
      </c>
      <c r="D26" s="11" t="n">
        <v>25</v>
      </c>
      <c r="E26" s="11" t="n">
        <v>24</v>
      </c>
      <c r="F26" s="11" t="n">
        <v>1</v>
      </c>
      <c r="G26" s="27" t="n">
        <v>33</v>
      </c>
      <c r="H26" s="11" t="n">
        <v>3</v>
      </c>
      <c r="I26" s="11" t="n">
        <v>30</v>
      </c>
      <c r="J26" s="11" t="n">
        <v>26</v>
      </c>
      <c r="K26" s="11" t="n">
        <v>3</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13</v>
      </c>
      <c r="C29" s="11" t="n">
        <v>5</v>
      </c>
      <c r="D29" s="11" t="n">
        <v>8</v>
      </c>
      <c r="E29" s="11" t="n">
        <v>4</v>
      </c>
      <c r="F29" s="11" t="n">
        <v>4</v>
      </c>
      <c r="G29" s="27" t="n">
        <v>11</v>
      </c>
      <c r="H29" s="11" t="n">
        <v>4</v>
      </c>
      <c r="I29" s="11" t="n">
        <v>7</v>
      </c>
      <c r="J29" s="11" t="n">
        <v>3</v>
      </c>
      <c r="K29" s="11" t="n">
        <v>4</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inlineStr">
        <is>
          <t>—</t>
        </is>
      </c>
      <c r="C31" s="11" t="inlineStr">
        <is>
          <t>—</t>
        </is>
      </c>
      <c r="D31" s="11" t="inlineStr">
        <is>
          <t>—</t>
        </is>
      </c>
      <c r="E31" s="11" t="inlineStr">
        <is>
          <t>—</t>
        </is>
      </c>
      <c r="F31" s="11" t="inlineStr">
        <is>
          <t>—</t>
        </is>
      </c>
      <c r="G31" s="27" t="n">
        <v>21</v>
      </c>
      <c r="H31" s="11" t="n">
        <v>2</v>
      </c>
      <c r="I31" s="11" t="n">
        <v>19</v>
      </c>
      <c r="J31" s="11" t="n">
        <v>18</v>
      </c>
      <c r="K31" s="11" t="n">
        <v>1</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93.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A-36. Percentage of eighth-grade public school students identified as English learners (EL) excluded and assessed in NAEP reading, by urban district/jurisdiction: Various years, 2002–22—Continued</t>
        </is>
      </c>
    </row>
    <row r="2">
      <c r="A2" s="17" t="inlineStr">
        <is>
          <t>Urban district/jurisdiction</t>
        </is>
      </c>
      <c r="B2" s="18" t="n">
        <v>2005</v>
      </c>
      <c r="C2" s="19" t="n"/>
      <c r="D2" s="19" t="n"/>
      <c r="E2" s="19" t="n"/>
      <c r="F2" s="19" t="n"/>
      <c r="G2" s="18" t="n">
        <v>2007</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6</v>
      </c>
      <c r="C4" s="11" t="n">
        <v>1</v>
      </c>
      <c r="D4" s="11" t="n">
        <v>5</v>
      </c>
      <c r="E4" s="11" t="n">
        <v>4</v>
      </c>
      <c r="F4" s="11" t="n">
        <v>1</v>
      </c>
      <c r="G4" s="27" t="n">
        <v>7</v>
      </c>
      <c r="H4" s="11" t="n">
        <v>2</v>
      </c>
      <c r="I4" s="11" t="n">
        <v>5</v>
      </c>
      <c r="J4" s="11" t="n">
        <v>4</v>
      </c>
      <c r="K4" s="11" t="n">
        <v>1</v>
      </c>
    </row>
    <row r="5">
      <c r="A5" s="10" t="inlineStr">
        <is>
          <t>Large City¹ (public)</t>
        </is>
      </c>
      <c r="B5" s="11" t="n">
        <v>13</v>
      </c>
      <c r="C5" s="11" t="n">
        <v>2</v>
      </c>
      <c r="D5" s="11" t="n">
        <v>11</v>
      </c>
      <c r="E5" s="11" t="n">
        <v>9</v>
      </c>
      <c r="F5" s="11" t="n">
        <v>2</v>
      </c>
      <c r="G5" s="27" t="n">
        <v>13</v>
      </c>
      <c r="H5" s="11" t="n">
        <v>3</v>
      </c>
      <c r="I5" s="11" t="n">
        <v>10</v>
      </c>
      <c r="J5" s="11" t="n">
        <v>8</v>
      </c>
      <c r="K5" s="11" t="n">
        <v>2</v>
      </c>
    </row>
    <row r="6">
      <c r="A6" s="25" t="inlineStr">
        <is>
          <t>Albuquerque</t>
        </is>
      </c>
      <c r="B6" s="11" t="inlineStr">
        <is>
          <t>—</t>
        </is>
      </c>
      <c r="C6" s="11" t="inlineStr">
        <is>
          <t>—</t>
        </is>
      </c>
      <c r="D6" s="11" t="inlineStr">
        <is>
          <t>—</t>
        </is>
      </c>
      <c r="E6" s="11" t="inlineStr">
        <is>
          <t>—</t>
        </is>
      </c>
      <c r="F6" s="11" t="inlineStr">
        <is>
          <t>—</t>
        </is>
      </c>
      <c r="G6" s="27" t="inlineStr">
        <is>
          <t>—</t>
        </is>
      </c>
      <c r="H6" s="11" t="inlineStr">
        <is>
          <t>—</t>
        </is>
      </c>
      <c r="I6" s="11" t="inlineStr">
        <is>
          <t>—</t>
        </is>
      </c>
      <c r="J6" s="11" t="inlineStr">
        <is>
          <t>—</t>
        </is>
      </c>
      <c r="K6" s="11" t="inlineStr">
        <is>
          <t>—</t>
        </is>
      </c>
    </row>
    <row r="7">
      <c r="A7" s="25" t="inlineStr">
        <is>
          <t>Atlanta</t>
        </is>
      </c>
      <c r="B7" s="11" t="n">
        <v>1</v>
      </c>
      <c r="C7" s="11" t="inlineStr">
        <is>
          <t>#</t>
        </is>
      </c>
      <c r="D7" s="11" t="n">
        <v>1</v>
      </c>
      <c r="E7" s="11" t="n">
        <v>1</v>
      </c>
      <c r="F7" s="11" t="inlineStr">
        <is>
          <t>#</t>
        </is>
      </c>
      <c r="G7" s="27" t="n">
        <v>3</v>
      </c>
      <c r="H7" s="11" t="n">
        <v>2</v>
      </c>
      <c r="I7" s="11" t="n">
        <v>1</v>
      </c>
      <c r="J7" s="11" t="n">
        <v>1</v>
      </c>
      <c r="K7" s="11" t="inlineStr">
        <is>
          <t>#</t>
        </is>
      </c>
    </row>
    <row r="8">
      <c r="A8" s="25" t="inlineStr">
        <is>
          <t>Austin</t>
        </is>
      </c>
      <c r="B8" s="11" t="n">
        <v>16</v>
      </c>
      <c r="C8" s="11" t="n">
        <v>6</v>
      </c>
      <c r="D8" s="11" t="n">
        <v>10</v>
      </c>
      <c r="E8" s="11" t="n">
        <v>9</v>
      </c>
      <c r="F8" s="11" t="n">
        <v>1</v>
      </c>
      <c r="G8" s="27" t="n">
        <v>15</v>
      </c>
      <c r="H8" s="11" t="n">
        <v>3</v>
      </c>
      <c r="I8" s="11" t="n">
        <v>12</v>
      </c>
      <c r="J8" s="11" t="n">
        <v>11</v>
      </c>
      <c r="K8" s="11" t="n">
        <v>1</v>
      </c>
    </row>
    <row r="9">
      <c r="A9" s="25" t="inlineStr">
        <is>
          <t>Baltimore City</t>
        </is>
      </c>
      <c r="B9" s="11" t="inlineStr">
        <is>
          <t>—</t>
        </is>
      </c>
      <c r="C9" s="11" t="inlineStr">
        <is>
          <t>—</t>
        </is>
      </c>
      <c r="D9" s="11" t="inlineStr">
        <is>
          <t>—</t>
        </is>
      </c>
      <c r="E9" s="11" t="inlineStr">
        <is>
          <t>—</t>
        </is>
      </c>
      <c r="F9" s="11" t="inlineStr">
        <is>
          <t>—</t>
        </is>
      </c>
      <c r="G9" s="27" t="inlineStr">
        <is>
          <t>—</t>
        </is>
      </c>
      <c r="H9" s="11" t="inlineStr">
        <is>
          <t>—</t>
        </is>
      </c>
      <c r="I9" s="11" t="inlineStr">
        <is>
          <t>—</t>
        </is>
      </c>
      <c r="J9" s="11" t="inlineStr">
        <is>
          <t>—</t>
        </is>
      </c>
      <c r="K9" s="11" t="inlineStr">
        <is>
          <t>—</t>
        </is>
      </c>
    </row>
    <row r="10">
      <c r="A10" s="25" t="inlineStr">
        <is>
          <t>Boston</t>
        </is>
      </c>
      <c r="B10" s="11" t="n">
        <v>9</v>
      </c>
      <c r="C10" s="11" t="n">
        <v>3</v>
      </c>
      <c r="D10" s="11" t="n">
        <v>6</v>
      </c>
      <c r="E10" s="11" t="n">
        <v>5</v>
      </c>
      <c r="F10" s="11" t="n">
        <v>1</v>
      </c>
      <c r="G10" s="27" t="n">
        <v>11</v>
      </c>
      <c r="H10" s="11" t="n">
        <v>4</v>
      </c>
      <c r="I10" s="11" t="n">
        <v>7</v>
      </c>
      <c r="J10" s="11" t="n">
        <v>5</v>
      </c>
      <c r="K10" s="11" t="n">
        <v>2</v>
      </c>
    </row>
    <row r="11">
      <c r="A11" s="25" t="inlineStr">
        <is>
          <t>Charlotte</t>
        </is>
      </c>
      <c r="B11" s="11" t="n">
        <v>8</v>
      </c>
      <c r="C11" s="11" t="n">
        <v>1</v>
      </c>
      <c r="D11" s="11" t="n">
        <v>7</v>
      </c>
      <c r="E11" s="11" t="n">
        <v>4</v>
      </c>
      <c r="F11" s="11" t="n">
        <v>2</v>
      </c>
      <c r="G11" s="27" t="n">
        <v>9</v>
      </c>
      <c r="H11" s="11" t="n">
        <v>3</v>
      </c>
      <c r="I11" s="11" t="n">
        <v>6</v>
      </c>
      <c r="J11" s="11" t="n">
        <v>3</v>
      </c>
      <c r="K11" s="11" t="n">
        <v>2</v>
      </c>
    </row>
    <row r="12">
      <c r="A12" s="25" t="inlineStr">
        <is>
          <t>Chicago</t>
        </is>
      </c>
      <c r="B12" s="11" t="n">
        <v>6</v>
      </c>
      <c r="C12" s="11" t="n">
        <v>2</v>
      </c>
      <c r="D12" s="11" t="n">
        <v>3</v>
      </c>
      <c r="E12" s="11" t="n">
        <v>2</v>
      </c>
      <c r="F12" s="11" t="n">
        <v>1</v>
      </c>
      <c r="G12" s="27" t="n">
        <v>7</v>
      </c>
      <c r="H12" s="11" t="n">
        <v>3</v>
      </c>
      <c r="I12" s="11" t="n">
        <v>4</v>
      </c>
      <c r="J12" s="11" t="n">
        <v>2</v>
      </c>
      <c r="K12" s="11" t="n">
        <v>1</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4</v>
      </c>
      <c r="C14" s="11" t="n">
        <v>3</v>
      </c>
      <c r="D14" s="11" t="n">
        <v>1</v>
      </c>
      <c r="E14" s="11" t="n">
        <v>1</v>
      </c>
      <c r="F14" s="11" t="n">
        <v>1</v>
      </c>
      <c r="G14" s="27" t="n">
        <v>5</v>
      </c>
      <c r="H14" s="11" t="n">
        <v>2</v>
      </c>
      <c r="I14" s="11" t="n">
        <v>3</v>
      </c>
      <c r="J14" s="11" t="n">
        <v>1</v>
      </c>
      <c r="K14" s="11" t="n">
        <v>2</v>
      </c>
    </row>
    <row r="15">
      <c r="A15" s="25" t="inlineStr">
        <is>
          <t>Dallas</t>
        </is>
      </c>
      <c r="B15" s="11" t="inlineStr">
        <is>
          <t>—</t>
        </is>
      </c>
      <c r="C15" s="11" t="inlineStr">
        <is>
          <t>—</t>
        </is>
      </c>
      <c r="D15" s="11" t="inlineStr">
        <is>
          <t>—</t>
        </is>
      </c>
      <c r="E15" s="11" t="inlineStr">
        <is>
          <t>—</t>
        </is>
      </c>
      <c r="F15" s="11" t="inlineStr">
        <is>
          <t>—</t>
        </is>
      </c>
      <c r="G15" s="27" t="inlineStr">
        <is>
          <t>—</t>
        </is>
      </c>
      <c r="H15" s="11" t="inlineStr">
        <is>
          <t>—</t>
        </is>
      </c>
      <c r="I15" s="11" t="inlineStr">
        <is>
          <t>—</t>
        </is>
      </c>
      <c r="J15" s="11" t="inlineStr">
        <is>
          <t>—</t>
        </is>
      </c>
      <c r="K15" s="11" t="inlineStr">
        <is>
          <t>—</t>
        </is>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inlineStr">
        <is>
          <t>—</t>
        </is>
      </c>
      <c r="C17" s="11" t="inlineStr">
        <is>
          <t>—</t>
        </is>
      </c>
      <c r="D17" s="11" t="inlineStr">
        <is>
          <t>—</t>
        </is>
      </c>
      <c r="E17" s="11" t="inlineStr">
        <is>
          <t>—</t>
        </is>
      </c>
      <c r="F17" s="11" t="inlineStr">
        <is>
          <t>—</t>
        </is>
      </c>
      <c r="G17" s="27" t="inlineStr">
        <is>
          <t>—</t>
        </is>
      </c>
      <c r="H17" s="11" t="inlineStr">
        <is>
          <t>—</t>
        </is>
      </c>
      <c r="I17" s="11" t="inlineStr">
        <is>
          <t>—</t>
        </is>
      </c>
      <c r="J17" s="11" t="inlineStr">
        <is>
          <t>—</t>
        </is>
      </c>
      <c r="K17" s="11" t="inlineStr">
        <is>
          <t>—</t>
        </is>
      </c>
    </row>
    <row r="18">
      <c r="A18" s="25" t="inlineStr">
        <is>
          <t>District of Columbia (DCPS)</t>
        </is>
      </c>
      <c r="B18" s="11" t="n">
        <v>3</v>
      </c>
      <c r="C18" s="11" t="n">
        <v>2</v>
      </c>
      <c r="D18" s="11" t="n">
        <v>2</v>
      </c>
      <c r="E18" s="11" t="n">
        <v>1</v>
      </c>
      <c r="F18" s="11" t="n">
        <v>1</v>
      </c>
      <c r="G18" s="27" t="n">
        <v>4</v>
      </c>
      <c r="H18" s="11" t="n">
        <v>2</v>
      </c>
      <c r="I18" s="11" t="n">
        <v>2</v>
      </c>
      <c r="J18" s="11" t="n">
        <v>1</v>
      </c>
      <c r="K18" s="11" t="n">
        <v>1</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inlineStr">
        <is>
          <t>—</t>
        </is>
      </c>
      <c r="C21" s="11" t="inlineStr">
        <is>
          <t>—</t>
        </is>
      </c>
      <c r="D21" s="11" t="inlineStr">
        <is>
          <t>—</t>
        </is>
      </c>
      <c r="E21" s="11" t="inlineStr">
        <is>
          <t>—</t>
        </is>
      </c>
      <c r="F21" s="11" t="inlineStr">
        <is>
          <t>—</t>
        </is>
      </c>
      <c r="G21" s="27" t="inlineStr">
        <is>
          <t>—</t>
        </is>
      </c>
      <c r="H21" s="11" t="inlineStr">
        <is>
          <t>—</t>
        </is>
      </c>
      <c r="I21" s="11" t="inlineStr">
        <is>
          <t>—</t>
        </is>
      </c>
      <c r="J21" s="11" t="inlineStr">
        <is>
          <t>—</t>
        </is>
      </c>
      <c r="K21" s="11" t="inlineStr">
        <is>
          <t>—</t>
        </is>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inlineStr">
        <is>
          <t>—</t>
        </is>
      </c>
      <c r="H23" s="11" t="inlineStr">
        <is>
          <t>—</t>
        </is>
      </c>
      <c r="I23" s="11" t="inlineStr">
        <is>
          <t>—</t>
        </is>
      </c>
      <c r="J23" s="11" t="inlineStr">
        <is>
          <t>—</t>
        </is>
      </c>
      <c r="K23" s="11" t="inlineStr">
        <is>
          <t>—</t>
        </is>
      </c>
    </row>
    <row r="24">
      <c r="A24" s="25" t="inlineStr">
        <is>
          <t>Houston</t>
        </is>
      </c>
      <c r="B24" s="11" t="n">
        <v>14</v>
      </c>
      <c r="C24" s="11" t="n">
        <v>4</v>
      </c>
      <c r="D24" s="11" t="n">
        <v>10</v>
      </c>
      <c r="E24" s="11" t="n">
        <v>9</v>
      </c>
      <c r="F24" s="11" t="n">
        <v>1</v>
      </c>
      <c r="G24" s="27" t="n">
        <v>13</v>
      </c>
      <c r="H24" s="11" t="n">
        <v>4</v>
      </c>
      <c r="I24" s="11" t="n">
        <v>8</v>
      </c>
      <c r="J24" s="11" t="n">
        <v>7</v>
      </c>
      <c r="K24" s="11" t="n">
        <v>1</v>
      </c>
    </row>
    <row r="25">
      <c r="A25" s="25" t="inlineStr">
        <is>
          <t>Jefferson County (KY)</t>
        </is>
      </c>
      <c r="B25" s="11" t="inlineStr">
        <is>
          <t>—</t>
        </is>
      </c>
      <c r="C25" s="11" t="inlineStr">
        <is>
          <t>—</t>
        </is>
      </c>
      <c r="D25" s="11" t="inlineStr">
        <is>
          <t>—</t>
        </is>
      </c>
      <c r="E25" s="11" t="inlineStr">
        <is>
          <t>—</t>
        </is>
      </c>
      <c r="F25" s="11" t="inlineStr">
        <is>
          <t>—</t>
        </is>
      </c>
      <c r="G25" s="27" t="inlineStr">
        <is>
          <t>—</t>
        </is>
      </c>
      <c r="H25" s="11" t="inlineStr">
        <is>
          <t>—</t>
        </is>
      </c>
      <c r="I25" s="11" t="inlineStr">
        <is>
          <t>—</t>
        </is>
      </c>
      <c r="J25" s="11" t="inlineStr">
        <is>
          <t>—</t>
        </is>
      </c>
      <c r="K25" s="11" t="inlineStr">
        <is>
          <t>—</t>
        </is>
      </c>
    </row>
    <row r="26">
      <c r="A26" s="25" t="inlineStr">
        <is>
          <t>Los Angeles</t>
        </is>
      </c>
      <c r="B26" s="11" t="n">
        <v>35</v>
      </c>
      <c r="C26" s="11" t="n">
        <v>3</v>
      </c>
      <c r="D26" s="11" t="n">
        <v>31</v>
      </c>
      <c r="E26" s="11" t="n">
        <v>29</v>
      </c>
      <c r="F26" s="11" t="n">
        <v>2</v>
      </c>
      <c r="G26" s="27" t="n">
        <v>30</v>
      </c>
      <c r="H26" s="11" t="n">
        <v>3</v>
      </c>
      <c r="I26" s="11" t="n">
        <v>27</v>
      </c>
      <c r="J26" s="11" t="n">
        <v>25</v>
      </c>
      <c r="K26" s="11" t="n">
        <v>3</v>
      </c>
    </row>
    <row r="27">
      <c r="A27" s="25" t="inlineStr">
        <is>
          <t>Miami-Dade</t>
        </is>
      </c>
      <c r="B27" s="11" t="inlineStr">
        <is>
          <t>—</t>
        </is>
      </c>
      <c r="C27" s="11" t="inlineStr">
        <is>
          <t>—</t>
        </is>
      </c>
      <c r="D27" s="11" t="inlineStr">
        <is>
          <t>—</t>
        </is>
      </c>
      <c r="E27" s="11" t="inlineStr">
        <is>
          <t>—</t>
        </is>
      </c>
      <c r="F27" s="11" t="inlineStr">
        <is>
          <t>—</t>
        </is>
      </c>
      <c r="G27" s="27" t="inlineStr">
        <is>
          <t>—</t>
        </is>
      </c>
      <c r="H27" s="11" t="inlineStr">
        <is>
          <t>—</t>
        </is>
      </c>
      <c r="I27" s="11" t="inlineStr">
        <is>
          <t>—</t>
        </is>
      </c>
      <c r="J27" s="11" t="inlineStr">
        <is>
          <t>—</t>
        </is>
      </c>
      <c r="K27" s="11" t="inlineStr">
        <is>
          <t>—</t>
        </is>
      </c>
    </row>
    <row r="28">
      <c r="A28" s="25" t="inlineStr">
        <is>
          <t>Milwaukee</t>
        </is>
      </c>
      <c r="B28" s="11" t="inlineStr">
        <is>
          <t>—</t>
        </is>
      </c>
      <c r="C28" s="11" t="inlineStr">
        <is>
          <t>—</t>
        </is>
      </c>
      <c r="D28" s="11" t="inlineStr">
        <is>
          <t>—</t>
        </is>
      </c>
      <c r="E28" s="11" t="inlineStr">
        <is>
          <t>—</t>
        </is>
      </c>
      <c r="F28" s="11" t="inlineStr">
        <is>
          <t>—</t>
        </is>
      </c>
      <c r="G28" s="27" t="inlineStr">
        <is>
          <t>—</t>
        </is>
      </c>
      <c r="H28" s="11" t="inlineStr">
        <is>
          <t>—</t>
        </is>
      </c>
      <c r="I28" s="11" t="inlineStr">
        <is>
          <t>—</t>
        </is>
      </c>
      <c r="J28" s="11" t="inlineStr">
        <is>
          <t>—</t>
        </is>
      </c>
      <c r="K28" s="11" t="inlineStr">
        <is>
          <t>—</t>
        </is>
      </c>
    </row>
    <row r="29">
      <c r="A29" s="25" t="inlineStr">
        <is>
          <t>New York City</t>
        </is>
      </c>
      <c r="B29" s="11" t="n">
        <v>10</v>
      </c>
      <c r="C29" s="11" t="n">
        <v>4</v>
      </c>
      <c r="D29" s="11" t="n">
        <v>6</v>
      </c>
      <c r="E29" s="11" t="n">
        <v>2</v>
      </c>
      <c r="F29" s="11" t="n">
        <v>4</v>
      </c>
      <c r="G29" s="27" t="n">
        <v>10</v>
      </c>
      <c r="H29" s="11" t="n">
        <v>3</v>
      </c>
      <c r="I29" s="11" t="n">
        <v>7</v>
      </c>
      <c r="J29" s="11" t="n">
        <v>1</v>
      </c>
      <c r="K29" s="11" t="n">
        <v>6</v>
      </c>
    </row>
    <row r="30">
      <c r="A30" s="25" t="inlineStr">
        <is>
          <t>Philadelphia</t>
        </is>
      </c>
      <c r="B30" s="11" t="inlineStr">
        <is>
          <t>—</t>
        </is>
      </c>
      <c r="C30" s="11" t="inlineStr">
        <is>
          <t>—</t>
        </is>
      </c>
      <c r="D30" s="11" t="inlineStr">
        <is>
          <t>—</t>
        </is>
      </c>
      <c r="E30" s="11" t="inlineStr">
        <is>
          <t>—</t>
        </is>
      </c>
      <c r="F30" s="11" t="inlineStr">
        <is>
          <t>—</t>
        </is>
      </c>
      <c r="G30" s="27" t="inlineStr">
        <is>
          <t>—</t>
        </is>
      </c>
      <c r="H30" s="11" t="inlineStr">
        <is>
          <t>—</t>
        </is>
      </c>
      <c r="I30" s="11" t="inlineStr">
        <is>
          <t>—</t>
        </is>
      </c>
      <c r="J30" s="11" t="inlineStr">
        <is>
          <t>—</t>
        </is>
      </c>
      <c r="K30" s="11" t="inlineStr">
        <is>
          <t>—</t>
        </is>
      </c>
    </row>
    <row r="31">
      <c r="A31" s="25" t="inlineStr">
        <is>
          <t>San Diego</t>
        </is>
      </c>
      <c r="B31" s="11" t="n">
        <v>24</v>
      </c>
      <c r="C31" s="11" t="n">
        <v>5</v>
      </c>
      <c r="D31" s="11" t="n">
        <v>18</v>
      </c>
      <c r="E31" s="11" t="n">
        <v>15</v>
      </c>
      <c r="F31" s="11" t="n">
        <v>4</v>
      </c>
      <c r="G31" s="27" t="n">
        <v>21</v>
      </c>
      <c r="H31" s="11" t="n">
        <v>2</v>
      </c>
      <c r="I31" s="11" t="n">
        <v>20</v>
      </c>
      <c r="J31" s="11" t="n">
        <v>17</v>
      </c>
      <c r="K31" s="11" t="n">
        <v>3</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94.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A-36. Percentage of eighth-grade public school students identified as English learners (EL) excluded and assessed in NAEP reading, by urban district/jurisdiction: Various years, 2002–22—Continued</t>
        </is>
      </c>
    </row>
    <row r="2">
      <c r="A2" s="17" t="inlineStr">
        <is>
          <t>Urban district/jurisdiction</t>
        </is>
      </c>
      <c r="B2" s="18" t="n">
        <v>2009</v>
      </c>
      <c r="C2" s="19" t="n"/>
      <c r="D2" s="19" t="n"/>
      <c r="E2" s="19" t="n"/>
      <c r="F2" s="19" t="n"/>
      <c r="G2" s="18" t="n">
        <v>2011</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6</v>
      </c>
      <c r="C4" s="11" t="n">
        <v>1</v>
      </c>
      <c r="D4" s="11" t="n">
        <v>5</v>
      </c>
      <c r="E4" s="11" t="n">
        <v>3</v>
      </c>
      <c r="F4" s="11" t="n">
        <v>1</v>
      </c>
      <c r="G4" s="27" t="n">
        <v>6</v>
      </c>
      <c r="H4" s="11" t="n">
        <v>1</v>
      </c>
      <c r="I4" s="11" t="n">
        <v>5</v>
      </c>
      <c r="J4" s="11" t="n">
        <v>3</v>
      </c>
      <c r="K4" s="11" t="n">
        <v>2</v>
      </c>
    </row>
    <row r="5">
      <c r="A5" s="10" t="inlineStr">
        <is>
          <t>Large City¹ (public)</t>
        </is>
      </c>
      <c r="B5" s="11" t="n">
        <v>12</v>
      </c>
      <c r="C5" s="11" t="n">
        <v>2</v>
      </c>
      <c r="D5" s="11" t="n">
        <v>10</v>
      </c>
      <c r="E5" s="11" t="n">
        <v>7</v>
      </c>
      <c r="F5" s="11" t="n">
        <v>3</v>
      </c>
      <c r="G5" s="27" t="n">
        <v>12</v>
      </c>
      <c r="H5" s="11" t="n">
        <v>1</v>
      </c>
      <c r="I5" s="11" t="n">
        <v>10</v>
      </c>
      <c r="J5" s="11" t="n">
        <v>7</v>
      </c>
      <c r="K5" s="11" t="n">
        <v>4</v>
      </c>
    </row>
    <row r="6">
      <c r="A6" s="25" t="inlineStr">
        <is>
          <t>Albuquerque</t>
        </is>
      </c>
      <c r="B6" s="11" t="inlineStr">
        <is>
          <t>—</t>
        </is>
      </c>
      <c r="C6" s="11" t="inlineStr">
        <is>
          <t>—</t>
        </is>
      </c>
      <c r="D6" s="11" t="inlineStr">
        <is>
          <t>—</t>
        </is>
      </c>
      <c r="E6" s="11" t="inlineStr">
        <is>
          <t>—</t>
        </is>
      </c>
      <c r="F6" s="11" t="inlineStr">
        <is>
          <t>—</t>
        </is>
      </c>
      <c r="G6" s="27" t="n">
        <v>13</v>
      </c>
      <c r="H6" s="11" t="n">
        <v>4</v>
      </c>
      <c r="I6" s="11" t="n">
        <v>9</v>
      </c>
      <c r="J6" s="11" t="n">
        <v>6</v>
      </c>
      <c r="K6" s="11" t="n">
        <v>2</v>
      </c>
    </row>
    <row r="7">
      <c r="A7" s="25" t="inlineStr">
        <is>
          <t>Atlanta</t>
        </is>
      </c>
      <c r="B7" s="11" t="inlineStr">
        <is>
          <t>#</t>
        </is>
      </c>
      <c r="C7" s="11" t="inlineStr">
        <is>
          <t>#</t>
        </is>
      </c>
      <c r="D7" s="11" t="inlineStr">
        <is>
          <t>#</t>
        </is>
      </c>
      <c r="E7" s="11" t="inlineStr">
        <is>
          <t>#</t>
        </is>
      </c>
      <c r="F7" s="11" t="inlineStr">
        <is>
          <t>#</t>
        </is>
      </c>
      <c r="G7" s="27" t="n">
        <v>1</v>
      </c>
      <c r="H7" s="11" t="inlineStr">
        <is>
          <t>#</t>
        </is>
      </c>
      <c r="I7" s="11" t="n">
        <v>1</v>
      </c>
      <c r="J7" s="11" t="inlineStr">
        <is>
          <t>#</t>
        </is>
      </c>
      <c r="K7" s="11" t="inlineStr">
        <is>
          <t>#</t>
        </is>
      </c>
    </row>
    <row r="8">
      <c r="A8" s="25" t="inlineStr">
        <is>
          <t>Austin</t>
        </is>
      </c>
      <c r="B8" s="11" t="n">
        <v>16</v>
      </c>
      <c r="C8" s="11" t="n">
        <v>4</v>
      </c>
      <c r="D8" s="11" t="n">
        <v>12</v>
      </c>
      <c r="E8" s="11" t="n">
        <v>10</v>
      </c>
      <c r="F8" s="11" t="n">
        <v>2</v>
      </c>
      <c r="G8" s="27" t="n">
        <v>16</v>
      </c>
      <c r="H8" s="11" t="n">
        <v>4</v>
      </c>
      <c r="I8" s="11" t="n">
        <v>12</v>
      </c>
      <c r="J8" s="11" t="n">
        <v>10</v>
      </c>
      <c r="K8" s="11" t="n">
        <v>2</v>
      </c>
    </row>
    <row r="9">
      <c r="A9" s="25" t="inlineStr">
        <is>
          <t>Baltimore City</t>
        </is>
      </c>
      <c r="B9" s="11" t="inlineStr">
        <is>
          <t>#</t>
        </is>
      </c>
      <c r="C9" s="11" t="inlineStr">
        <is>
          <t>#</t>
        </is>
      </c>
      <c r="D9" s="11" t="inlineStr">
        <is>
          <t>#</t>
        </is>
      </c>
      <c r="E9" s="11" t="inlineStr">
        <is>
          <t>#</t>
        </is>
      </c>
      <c r="F9" s="11" t="inlineStr">
        <is>
          <t>#</t>
        </is>
      </c>
      <c r="G9" s="27" t="n">
        <v>2</v>
      </c>
      <c r="H9" s="11" t="n">
        <v>1</v>
      </c>
      <c r="I9" s="11" t="n">
        <v>1</v>
      </c>
      <c r="J9" s="11" t="inlineStr">
        <is>
          <t>#</t>
        </is>
      </c>
      <c r="K9" s="11" t="inlineStr">
        <is>
          <t>#</t>
        </is>
      </c>
    </row>
    <row r="10">
      <c r="A10" s="25" t="inlineStr">
        <is>
          <t>Boston</t>
        </is>
      </c>
      <c r="B10" s="11" t="n">
        <v>10</v>
      </c>
      <c r="C10" s="11" t="n">
        <v>7</v>
      </c>
      <c r="D10" s="11" t="n">
        <v>3</v>
      </c>
      <c r="E10" s="11" t="n">
        <v>3</v>
      </c>
      <c r="F10" s="11" t="inlineStr">
        <is>
          <t>#</t>
        </is>
      </c>
      <c r="G10" s="27" t="n">
        <v>21</v>
      </c>
      <c r="H10" s="11" t="n">
        <v>6</v>
      </c>
      <c r="I10" s="11" t="n">
        <v>15</v>
      </c>
      <c r="J10" s="11" t="n">
        <v>11</v>
      </c>
      <c r="K10" s="11" t="n">
        <v>3</v>
      </c>
    </row>
    <row r="11">
      <c r="A11" s="25" t="inlineStr">
        <is>
          <t>Charlotte</t>
        </is>
      </c>
      <c r="B11" s="11" t="n">
        <v>7</v>
      </c>
      <c r="C11" s="11" t="n">
        <v>2</v>
      </c>
      <c r="D11" s="11" t="n">
        <v>5</v>
      </c>
      <c r="E11" s="11" t="n">
        <v>2</v>
      </c>
      <c r="F11" s="11" t="n">
        <v>3</v>
      </c>
      <c r="G11" s="27" t="n">
        <v>7</v>
      </c>
      <c r="H11" s="11" t="n">
        <v>1</v>
      </c>
      <c r="I11" s="11" t="n">
        <v>6</v>
      </c>
      <c r="J11" s="11" t="n">
        <v>4</v>
      </c>
      <c r="K11" s="11" t="n">
        <v>3</v>
      </c>
    </row>
    <row r="12">
      <c r="A12" s="25" t="inlineStr">
        <is>
          <t>Chicago</t>
        </is>
      </c>
      <c r="B12" s="11" t="n">
        <v>7</v>
      </c>
      <c r="C12" s="11" t="n">
        <v>2</v>
      </c>
      <c r="D12" s="11" t="n">
        <v>5</v>
      </c>
      <c r="E12" s="11" t="n">
        <v>2</v>
      </c>
      <c r="F12" s="11" t="n">
        <v>3</v>
      </c>
      <c r="G12" s="27" t="n">
        <v>7</v>
      </c>
      <c r="H12" s="11" t="n">
        <v>1</v>
      </c>
      <c r="I12" s="11" t="n">
        <v>6</v>
      </c>
      <c r="J12" s="11" t="n">
        <v>2</v>
      </c>
      <c r="K12" s="11" t="n">
        <v>4</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6</v>
      </c>
      <c r="C14" s="11" t="n">
        <v>4</v>
      </c>
      <c r="D14" s="11" t="n">
        <v>3</v>
      </c>
      <c r="E14" s="11" t="n">
        <v>1</v>
      </c>
      <c r="F14" s="11" t="n">
        <v>2</v>
      </c>
      <c r="G14" s="27" t="n">
        <v>7</v>
      </c>
      <c r="H14" s="11" t="n">
        <v>1</v>
      </c>
      <c r="I14" s="11" t="n">
        <v>7</v>
      </c>
      <c r="J14" s="11" t="n">
        <v>1</v>
      </c>
      <c r="K14" s="11" t="n">
        <v>6</v>
      </c>
    </row>
    <row r="15">
      <c r="A15" s="25" t="inlineStr">
        <is>
          <t>Dallas</t>
        </is>
      </c>
      <c r="B15" s="11" t="inlineStr">
        <is>
          <t>—</t>
        </is>
      </c>
      <c r="C15" s="11" t="inlineStr">
        <is>
          <t>—</t>
        </is>
      </c>
      <c r="D15" s="11" t="inlineStr">
        <is>
          <t>—</t>
        </is>
      </c>
      <c r="E15" s="11" t="inlineStr">
        <is>
          <t>—</t>
        </is>
      </c>
      <c r="F15" s="11" t="inlineStr">
        <is>
          <t>—</t>
        </is>
      </c>
      <c r="G15" s="27" t="n">
        <v>24</v>
      </c>
      <c r="H15" s="11" t="n">
        <v>3</v>
      </c>
      <c r="I15" s="11" t="n">
        <v>21</v>
      </c>
      <c r="J15" s="11" t="n">
        <v>18</v>
      </c>
      <c r="K15" s="11" t="n">
        <v>3</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6</v>
      </c>
      <c r="C17" s="11" t="n">
        <v>2</v>
      </c>
      <c r="D17" s="11" t="n">
        <v>4</v>
      </c>
      <c r="E17" s="11" t="n">
        <v>4</v>
      </c>
      <c r="F17" s="11" t="inlineStr">
        <is>
          <t>#</t>
        </is>
      </c>
      <c r="G17" s="27" t="n">
        <v>9</v>
      </c>
      <c r="H17" s="11" t="n">
        <v>1</v>
      </c>
      <c r="I17" s="11" t="n">
        <v>8</v>
      </c>
      <c r="J17" s="11" t="n">
        <v>8</v>
      </c>
      <c r="K17" s="11" t="inlineStr">
        <is>
          <t>#</t>
        </is>
      </c>
    </row>
    <row r="18">
      <c r="A18" s="25" t="inlineStr">
        <is>
          <t>District of Columbia (DCPS)</t>
        </is>
      </c>
      <c r="B18" s="11" t="n">
        <v>6</v>
      </c>
      <c r="C18" s="11" t="n">
        <v>2</v>
      </c>
      <c r="D18" s="11" t="n">
        <v>4</v>
      </c>
      <c r="E18" s="11" t="n">
        <v>1</v>
      </c>
      <c r="F18" s="11" t="n">
        <v>2</v>
      </c>
      <c r="G18" s="27" t="n">
        <v>7</v>
      </c>
      <c r="H18" s="11" t="n">
        <v>1</v>
      </c>
      <c r="I18" s="11" t="n">
        <v>5</v>
      </c>
      <c r="J18" s="11" t="n">
        <v>1</v>
      </c>
      <c r="K18" s="11" t="n">
        <v>4</v>
      </c>
    </row>
    <row r="19">
      <c r="A19" s="25" t="inlineStr">
        <is>
          <t>Duval County (FL)</t>
        </is>
      </c>
      <c r="B19" s="11" t="inlineStr">
        <is>
          <t>—</t>
        </is>
      </c>
      <c r="C19" s="11" t="inlineStr">
        <is>
          <t>—</t>
        </is>
      </c>
      <c r="D19" s="11" t="inlineStr">
        <is>
          <t>—</t>
        </is>
      </c>
      <c r="E19" s="11" t="inlineStr">
        <is>
          <t>—</t>
        </is>
      </c>
      <c r="F19" s="11" t="inlineStr">
        <is>
          <t>—</t>
        </is>
      </c>
      <c r="G19" s="27" t="inlineStr">
        <is>
          <t>—</t>
        </is>
      </c>
      <c r="H19" s="11" t="inlineStr">
        <is>
          <t>—</t>
        </is>
      </c>
      <c r="I19" s="11" t="inlineStr">
        <is>
          <t>—</t>
        </is>
      </c>
      <c r="J19" s="11" t="inlineStr">
        <is>
          <t>—</t>
        </is>
      </c>
      <c r="K19" s="11" t="inlineStr">
        <is>
          <t>—</t>
        </is>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22</v>
      </c>
      <c r="C21" s="11" t="n">
        <v>1</v>
      </c>
      <c r="D21" s="11" t="n">
        <v>21</v>
      </c>
      <c r="E21" s="11" t="n">
        <v>19</v>
      </c>
      <c r="F21" s="11" t="n">
        <v>2</v>
      </c>
      <c r="G21" s="27" t="n">
        <v>19</v>
      </c>
      <c r="H21" s="11" t="n">
        <v>1</v>
      </c>
      <c r="I21" s="11" t="n">
        <v>18</v>
      </c>
      <c r="J21" s="11" t="n">
        <v>15</v>
      </c>
      <c r="K21" s="11" t="n">
        <v>3</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inlineStr">
        <is>
          <t>—</t>
        </is>
      </c>
      <c r="C23" s="11" t="inlineStr">
        <is>
          <t>—</t>
        </is>
      </c>
      <c r="D23" s="11" t="inlineStr">
        <is>
          <t>—</t>
        </is>
      </c>
      <c r="E23" s="11" t="inlineStr">
        <is>
          <t>—</t>
        </is>
      </c>
      <c r="F23" s="11" t="inlineStr">
        <is>
          <t>—</t>
        </is>
      </c>
      <c r="G23" s="27" t="n">
        <v>9</v>
      </c>
      <c r="H23" s="11" t="n">
        <v>1</v>
      </c>
      <c r="I23" s="11" t="n">
        <v>8</v>
      </c>
      <c r="J23" s="11" t="inlineStr">
        <is>
          <t>#</t>
        </is>
      </c>
      <c r="K23" s="11" t="n">
        <v>8</v>
      </c>
    </row>
    <row r="24">
      <c r="A24" s="25" t="inlineStr">
        <is>
          <t>Houston</t>
        </is>
      </c>
      <c r="B24" s="11" t="n">
        <v>12</v>
      </c>
      <c r="C24" s="11" t="n">
        <v>4</v>
      </c>
      <c r="D24" s="11" t="n">
        <v>8</v>
      </c>
      <c r="E24" s="11" t="n">
        <v>7</v>
      </c>
      <c r="F24" s="11" t="n">
        <v>1</v>
      </c>
      <c r="G24" s="27" t="n">
        <v>14</v>
      </c>
      <c r="H24" s="11" t="n">
        <v>2</v>
      </c>
      <c r="I24" s="11" t="n">
        <v>12</v>
      </c>
      <c r="J24" s="11" t="n">
        <v>11</v>
      </c>
      <c r="K24" s="11" t="n">
        <v>1</v>
      </c>
    </row>
    <row r="25">
      <c r="A25" s="25" t="inlineStr">
        <is>
          <t>Jefferson County (KY)</t>
        </is>
      </c>
      <c r="B25" s="11" t="n">
        <v>3</v>
      </c>
      <c r="C25" s="11" t="n">
        <v>2</v>
      </c>
      <c r="D25" s="11" t="n">
        <v>1</v>
      </c>
      <c r="E25" s="11" t="n">
        <v>1</v>
      </c>
      <c r="F25" s="11" t="inlineStr">
        <is>
          <t>#</t>
        </is>
      </c>
      <c r="G25" s="27" t="n">
        <v>4</v>
      </c>
      <c r="H25" s="11" t="n">
        <v>2</v>
      </c>
      <c r="I25" s="11" t="n">
        <v>2</v>
      </c>
      <c r="J25" s="11" t="n">
        <v>1</v>
      </c>
      <c r="K25" s="11" t="n">
        <v>1</v>
      </c>
    </row>
    <row r="26">
      <c r="A26" s="25" t="inlineStr">
        <is>
          <t>Los Angeles</t>
        </is>
      </c>
      <c r="B26" s="11" t="n">
        <v>23</v>
      </c>
      <c r="C26" s="11" t="n">
        <v>2</v>
      </c>
      <c r="D26" s="11" t="n">
        <v>21</v>
      </c>
      <c r="E26" s="11" t="n">
        <v>18</v>
      </c>
      <c r="F26" s="11" t="n">
        <v>3</v>
      </c>
      <c r="G26" s="27" t="n">
        <v>19</v>
      </c>
      <c r="H26" s="11" t="n">
        <v>1</v>
      </c>
      <c r="I26" s="11" t="n">
        <v>18</v>
      </c>
      <c r="J26" s="11" t="n">
        <v>14</v>
      </c>
      <c r="K26" s="11" t="n">
        <v>4</v>
      </c>
    </row>
    <row r="27">
      <c r="A27" s="25" t="inlineStr">
        <is>
          <t>Miami-Dade</t>
        </is>
      </c>
      <c r="B27" s="11" t="n">
        <v>8</v>
      </c>
      <c r="C27" s="11" t="n">
        <v>5</v>
      </c>
      <c r="D27" s="11" t="n">
        <v>3</v>
      </c>
      <c r="E27" s="11" t="inlineStr">
        <is>
          <t>#</t>
        </is>
      </c>
      <c r="F27" s="11" t="n">
        <v>3</v>
      </c>
      <c r="G27" s="27" t="n">
        <v>10</v>
      </c>
      <c r="H27" s="11" t="n">
        <v>3</v>
      </c>
      <c r="I27" s="11" t="n">
        <v>7</v>
      </c>
      <c r="J27" s="11" t="inlineStr">
        <is>
          <t>#</t>
        </is>
      </c>
      <c r="K27" s="11" t="n">
        <v>7</v>
      </c>
    </row>
    <row r="28">
      <c r="A28" s="25" t="inlineStr">
        <is>
          <t>Milwaukee</t>
        </is>
      </c>
      <c r="B28" s="11" t="n">
        <v>7</v>
      </c>
      <c r="C28" s="11" t="n">
        <v>3</v>
      </c>
      <c r="D28" s="11" t="n">
        <v>4</v>
      </c>
      <c r="E28" s="11" t="n">
        <v>1</v>
      </c>
      <c r="F28" s="11" t="n">
        <v>3</v>
      </c>
      <c r="G28" s="27" t="n">
        <v>14</v>
      </c>
      <c r="H28" s="11" t="n">
        <v>1</v>
      </c>
      <c r="I28" s="11" t="n">
        <v>13</v>
      </c>
      <c r="J28" s="11" t="n">
        <v>1</v>
      </c>
      <c r="K28" s="11" t="n">
        <v>12</v>
      </c>
    </row>
    <row r="29">
      <c r="A29" s="25" t="inlineStr">
        <is>
          <t>New York City</t>
        </is>
      </c>
      <c r="B29" s="11" t="n">
        <v>10</v>
      </c>
      <c r="C29" s="11" t="n">
        <v>4</v>
      </c>
      <c r="D29" s="11" t="n">
        <v>7</v>
      </c>
      <c r="E29" s="11" t="inlineStr">
        <is>
          <t>#</t>
        </is>
      </c>
      <c r="F29" s="11" t="n">
        <v>6</v>
      </c>
      <c r="G29" s="27" t="n">
        <v>12</v>
      </c>
      <c r="H29" s="11" t="n">
        <v>2</v>
      </c>
      <c r="I29" s="11" t="n">
        <v>11</v>
      </c>
      <c r="J29" s="11" t="inlineStr">
        <is>
          <t>#</t>
        </is>
      </c>
      <c r="K29" s="11" t="n">
        <v>10</v>
      </c>
    </row>
    <row r="30">
      <c r="A30" s="25" t="inlineStr">
        <is>
          <t>Philadelphia</t>
        </is>
      </c>
      <c r="B30" s="11" t="n">
        <v>7</v>
      </c>
      <c r="C30" s="11" t="n">
        <v>1</v>
      </c>
      <c r="D30" s="11" t="n">
        <v>6</v>
      </c>
      <c r="E30" s="11" t="n">
        <v>1</v>
      </c>
      <c r="F30" s="11" t="n">
        <v>5</v>
      </c>
      <c r="G30" s="27" t="n">
        <v>10</v>
      </c>
      <c r="H30" s="11" t="n">
        <v>2</v>
      </c>
      <c r="I30" s="11" t="n">
        <v>8</v>
      </c>
      <c r="J30" s="11" t="n">
        <v>1</v>
      </c>
      <c r="K30" s="11" t="n">
        <v>7</v>
      </c>
    </row>
    <row r="31">
      <c r="A31" s="25" t="inlineStr">
        <is>
          <t>San Diego</t>
        </is>
      </c>
      <c r="B31" s="11" t="n">
        <v>16</v>
      </c>
      <c r="C31" s="11" t="n">
        <v>1</v>
      </c>
      <c r="D31" s="11" t="n">
        <v>15</v>
      </c>
      <c r="E31" s="11" t="n">
        <v>13</v>
      </c>
      <c r="F31" s="11" t="n">
        <v>2</v>
      </c>
      <c r="G31" s="27" t="n">
        <v>16</v>
      </c>
      <c r="H31" s="11" t="inlineStr">
        <is>
          <t>#</t>
        </is>
      </c>
      <c r="I31" s="11" t="n">
        <v>15</v>
      </c>
      <c r="J31" s="11" t="n">
        <v>11</v>
      </c>
      <c r="K31" s="11" t="n">
        <v>4</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95.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A-36. Percentage of eighth-grade public school students identified as English learners (EL) excluded and assessed in NAEP reading, by urban district/jurisdiction: Various years, 2002–22—Continued</t>
        </is>
      </c>
    </row>
    <row r="2">
      <c r="A2" s="17" t="inlineStr">
        <is>
          <t>Urban district/jurisdiction</t>
        </is>
      </c>
      <c r="B2" s="18" t="n">
        <v>2013</v>
      </c>
      <c r="C2" s="19" t="n"/>
      <c r="D2" s="19" t="n"/>
      <c r="E2" s="19" t="n"/>
      <c r="F2" s="19" t="n"/>
      <c r="G2" s="18" t="n">
        <v>2015</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5</v>
      </c>
      <c r="C4" s="11" t="n">
        <v>1</v>
      </c>
      <c r="D4" s="11" t="n">
        <v>5</v>
      </c>
      <c r="E4" s="11" t="n">
        <v>2</v>
      </c>
      <c r="F4" s="11" t="n">
        <v>3</v>
      </c>
      <c r="G4" s="27" t="n">
        <v>7</v>
      </c>
      <c r="H4" s="11" t="n">
        <v>1</v>
      </c>
      <c r="I4" s="11" t="n">
        <v>6</v>
      </c>
      <c r="J4" s="11" t="n">
        <v>3</v>
      </c>
      <c r="K4" s="11" t="n">
        <v>3</v>
      </c>
    </row>
    <row r="5">
      <c r="A5" s="10" t="inlineStr">
        <is>
          <t>Large City¹ (public)</t>
        </is>
      </c>
      <c r="B5" s="11" t="n">
        <v>11</v>
      </c>
      <c r="C5" s="11" t="n">
        <v>1</v>
      </c>
      <c r="D5" s="11" t="n">
        <v>10</v>
      </c>
      <c r="E5" s="11" t="n">
        <v>4</v>
      </c>
      <c r="F5" s="11" t="n">
        <v>6</v>
      </c>
      <c r="G5" s="27" t="n">
        <v>13</v>
      </c>
      <c r="H5" s="11" t="n">
        <v>1</v>
      </c>
      <c r="I5" s="11" t="n">
        <v>12</v>
      </c>
      <c r="J5" s="11" t="n">
        <v>6</v>
      </c>
      <c r="K5" s="11" t="n">
        <v>5</v>
      </c>
    </row>
    <row r="6">
      <c r="A6" s="25" t="inlineStr">
        <is>
          <t>Albuquerque</t>
        </is>
      </c>
      <c r="B6" s="11" t="n">
        <v>14</v>
      </c>
      <c r="C6" s="11" t="n">
        <v>1</v>
      </c>
      <c r="D6" s="11" t="n">
        <v>13</v>
      </c>
      <c r="E6" s="11" t="n">
        <v>7</v>
      </c>
      <c r="F6" s="11" t="n">
        <v>6</v>
      </c>
      <c r="G6" s="27" t="n">
        <v>15</v>
      </c>
      <c r="H6" s="11" t="n">
        <v>1</v>
      </c>
      <c r="I6" s="11" t="n">
        <v>14</v>
      </c>
      <c r="J6" s="11" t="n">
        <v>7</v>
      </c>
      <c r="K6" s="11" t="n">
        <v>6</v>
      </c>
    </row>
    <row r="7">
      <c r="A7" s="25" t="inlineStr">
        <is>
          <t>Atlanta</t>
        </is>
      </c>
      <c r="B7" s="11" t="n">
        <v>1</v>
      </c>
      <c r="C7" s="11" t="inlineStr">
        <is>
          <t>#</t>
        </is>
      </c>
      <c r="D7" s="11" t="n">
        <v>1</v>
      </c>
      <c r="E7" s="11" t="inlineStr">
        <is>
          <t>#</t>
        </is>
      </c>
      <c r="F7" s="11" t="n">
        <v>1</v>
      </c>
      <c r="G7" s="27" t="n">
        <v>2</v>
      </c>
      <c r="H7" s="11" t="inlineStr">
        <is>
          <t>#</t>
        </is>
      </c>
      <c r="I7" s="11" t="n">
        <v>2</v>
      </c>
      <c r="J7" s="11" t="inlineStr">
        <is>
          <t>#</t>
        </is>
      </c>
      <c r="K7" s="11" t="n">
        <v>1</v>
      </c>
    </row>
    <row r="8">
      <c r="A8" s="25" t="inlineStr">
        <is>
          <t>Austin</t>
        </is>
      </c>
      <c r="B8" s="11" t="n">
        <v>15</v>
      </c>
      <c r="C8" s="11" t="n">
        <v>1</v>
      </c>
      <c r="D8" s="11" t="n">
        <v>14</v>
      </c>
      <c r="E8" s="11" t="n">
        <v>4</v>
      </c>
      <c r="F8" s="11" t="n">
        <v>10</v>
      </c>
      <c r="G8" s="27" t="n">
        <v>17</v>
      </c>
      <c r="H8" s="11" t="n">
        <v>1</v>
      </c>
      <c r="I8" s="11" t="n">
        <v>15</v>
      </c>
      <c r="J8" s="11" t="n">
        <v>9</v>
      </c>
      <c r="K8" s="11" t="n">
        <v>7</v>
      </c>
    </row>
    <row r="9">
      <c r="A9" s="25" t="inlineStr">
        <is>
          <t>Baltimore City</t>
        </is>
      </c>
      <c r="B9" s="11" t="n">
        <v>1</v>
      </c>
      <c r="C9" s="11" t="n">
        <v>1</v>
      </c>
      <c r="D9" s="11" t="inlineStr">
        <is>
          <t>#</t>
        </is>
      </c>
      <c r="E9" s="11" t="inlineStr">
        <is>
          <t>#</t>
        </is>
      </c>
      <c r="F9" s="11" t="inlineStr">
        <is>
          <t>#</t>
        </is>
      </c>
      <c r="G9" s="27" t="n">
        <v>5</v>
      </c>
      <c r="H9" s="11" t="n">
        <v>2</v>
      </c>
      <c r="I9" s="11" t="n">
        <v>3</v>
      </c>
      <c r="J9" s="11" t="inlineStr">
        <is>
          <t>#</t>
        </is>
      </c>
      <c r="K9" s="11" t="n">
        <v>3</v>
      </c>
    </row>
    <row r="10">
      <c r="A10" s="25" t="inlineStr">
        <is>
          <t>Boston</t>
        </is>
      </c>
      <c r="B10" s="11" t="n">
        <v>23</v>
      </c>
      <c r="C10" s="11" t="n">
        <v>2</v>
      </c>
      <c r="D10" s="11" t="n">
        <v>21</v>
      </c>
      <c r="E10" s="11" t="n">
        <v>14</v>
      </c>
      <c r="F10" s="11" t="n">
        <v>7</v>
      </c>
      <c r="G10" s="27" t="n">
        <v>25</v>
      </c>
      <c r="H10" s="11" t="n">
        <v>3</v>
      </c>
      <c r="I10" s="11" t="n">
        <v>22</v>
      </c>
      <c r="J10" s="11" t="n">
        <v>15</v>
      </c>
      <c r="K10" s="11" t="n">
        <v>7</v>
      </c>
    </row>
    <row r="11">
      <c r="A11" s="25" t="inlineStr">
        <is>
          <t>Charlotte</t>
        </is>
      </c>
      <c r="B11" s="11" t="n">
        <v>8</v>
      </c>
      <c r="C11" s="11" t="n">
        <v>1</v>
      </c>
      <c r="D11" s="11" t="n">
        <v>7</v>
      </c>
      <c r="E11" s="11" t="n">
        <v>4</v>
      </c>
      <c r="F11" s="11" t="n">
        <v>3</v>
      </c>
      <c r="G11" s="27" t="n">
        <v>8</v>
      </c>
      <c r="H11" s="11" t="n">
        <v>1</v>
      </c>
      <c r="I11" s="11" t="n">
        <v>6</v>
      </c>
      <c r="J11" s="11" t="n">
        <v>3</v>
      </c>
      <c r="K11" s="11" t="n">
        <v>3</v>
      </c>
    </row>
    <row r="12">
      <c r="A12" s="25" t="inlineStr">
        <is>
          <t>Chicago</t>
        </is>
      </c>
      <c r="B12" s="11" t="n">
        <v>7</v>
      </c>
      <c r="C12" s="11" t="n">
        <v>1</v>
      </c>
      <c r="D12" s="11" t="n">
        <v>6</v>
      </c>
      <c r="E12" s="11" t="n">
        <v>1</v>
      </c>
      <c r="F12" s="11" t="n">
        <v>6</v>
      </c>
      <c r="G12" s="27" t="n">
        <v>9</v>
      </c>
      <c r="H12" s="11" t="n">
        <v>1</v>
      </c>
      <c r="I12" s="11" t="n">
        <v>8</v>
      </c>
      <c r="J12" s="11" t="n">
        <v>3</v>
      </c>
      <c r="K12" s="11" t="n">
        <v>5</v>
      </c>
    </row>
    <row r="13">
      <c r="A13" s="25" t="inlineStr">
        <is>
          <t>Clark County (NV)</t>
        </is>
      </c>
      <c r="B13" s="11" t="inlineStr">
        <is>
          <t>—</t>
        </is>
      </c>
      <c r="C13" s="11" t="inlineStr">
        <is>
          <t>—</t>
        </is>
      </c>
      <c r="D13" s="11" t="inlineStr">
        <is>
          <t>—</t>
        </is>
      </c>
      <c r="E13" s="11" t="inlineStr">
        <is>
          <t>—</t>
        </is>
      </c>
      <c r="F13" s="11" t="inlineStr">
        <is>
          <t>—</t>
        </is>
      </c>
      <c r="G13" s="27" t="inlineStr">
        <is>
          <t>—</t>
        </is>
      </c>
      <c r="H13" s="11" t="inlineStr">
        <is>
          <t>—</t>
        </is>
      </c>
      <c r="I13" s="11" t="inlineStr">
        <is>
          <t>—</t>
        </is>
      </c>
      <c r="J13" s="11" t="inlineStr">
        <is>
          <t>—</t>
        </is>
      </c>
      <c r="K13" s="11" t="inlineStr">
        <is>
          <t>—</t>
        </is>
      </c>
    </row>
    <row r="14">
      <c r="A14" s="25" t="inlineStr">
        <is>
          <t>Cleveland</t>
        </is>
      </c>
      <c r="B14" s="11" t="n">
        <v>8</v>
      </c>
      <c r="C14" s="11" t="n">
        <v>1</v>
      </c>
      <c r="D14" s="11" t="n">
        <v>7</v>
      </c>
      <c r="E14" s="11" t="inlineStr">
        <is>
          <t>#</t>
        </is>
      </c>
      <c r="F14" s="11" t="n">
        <v>7</v>
      </c>
      <c r="G14" s="27" t="n">
        <v>8</v>
      </c>
      <c r="H14" s="11" t="n">
        <v>2</v>
      </c>
      <c r="I14" s="11" t="n">
        <v>7</v>
      </c>
      <c r="J14" s="11" t="n">
        <v>2</v>
      </c>
      <c r="K14" s="11" t="n">
        <v>5</v>
      </c>
    </row>
    <row r="15">
      <c r="A15" s="25" t="inlineStr">
        <is>
          <t>Dallas</t>
        </is>
      </c>
      <c r="B15" s="11" t="n">
        <v>22</v>
      </c>
      <c r="C15" s="11" t="n">
        <v>2</v>
      </c>
      <c r="D15" s="11" t="n">
        <v>21</v>
      </c>
      <c r="E15" s="11" t="n">
        <v>10</v>
      </c>
      <c r="F15" s="11" t="n">
        <v>11</v>
      </c>
      <c r="G15" s="27" t="n">
        <v>34</v>
      </c>
      <c r="H15" s="11" t="n">
        <v>2</v>
      </c>
      <c r="I15" s="11" t="n">
        <v>31</v>
      </c>
      <c r="J15" s="11" t="n">
        <v>18</v>
      </c>
      <c r="K15" s="11" t="n">
        <v>14</v>
      </c>
    </row>
    <row r="16">
      <c r="A16" s="25" t="inlineStr">
        <is>
          <t>Denver</t>
        </is>
      </c>
      <c r="B16" s="11" t="inlineStr">
        <is>
          <t>—</t>
        </is>
      </c>
      <c r="C16" s="11" t="inlineStr">
        <is>
          <t>—</t>
        </is>
      </c>
      <c r="D16" s="11" t="inlineStr">
        <is>
          <t>—</t>
        </is>
      </c>
      <c r="E16" s="11" t="inlineStr">
        <is>
          <t>—</t>
        </is>
      </c>
      <c r="F16" s="11" t="inlineStr">
        <is>
          <t>—</t>
        </is>
      </c>
      <c r="G16" s="27" t="inlineStr">
        <is>
          <t>—</t>
        </is>
      </c>
      <c r="H16" s="11" t="inlineStr">
        <is>
          <t>—</t>
        </is>
      </c>
      <c r="I16" s="11" t="inlineStr">
        <is>
          <t>—</t>
        </is>
      </c>
      <c r="J16" s="11" t="inlineStr">
        <is>
          <t>—</t>
        </is>
      </c>
      <c r="K16" s="11" t="inlineStr">
        <is>
          <t>—</t>
        </is>
      </c>
    </row>
    <row r="17">
      <c r="A17" s="25" t="inlineStr">
        <is>
          <t>Detroit</t>
        </is>
      </c>
      <c r="B17" s="11" t="n">
        <v>11</v>
      </c>
      <c r="C17" s="11" t="inlineStr">
        <is>
          <t>#</t>
        </is>
      </c>
      <c r="D17" s="11" t="n">
        <v>11</v>
      </c>
      <c r="E17" s="11" t="n">
        <v>8</v>
      </c>
      <c r="F17" s="11" t="n">
        <v>3</v>
      </c>
      <c r="G17" s="27" t="n">
        <v>14</v>
      </c>
      <c r="H17" s="11" t="inlineStr">
        <is>
          <t>#</t>
        </is>
      </c>
      <c r="I17" s="11" t="n">
        <v>14</v>
      </c>
      <c r="J17" s="11" t="n">
        <v>13</v>
      </c>
      <c r="K17" s="11" t="n">
        <v>1</v>
      </c>
    </row>
    <row r="18">
      <c r="A18" s="25" t="inlineStr">
        <is>
          <t>District of Columbia (DCPS)</t>
        </is>
      </c>
      <c r="B18" s="11" t="n">
        <v>7</v>
      </c>
      <c r="C18" s="11" t="n">
        <v>2</v>
      </c>
      <c r="D18" s="11" t="n">
        <v>5</v>
      </c>
      <c r="E18" s="11" t="n">
        <v>1</v>
      </c>
      <c r="F18" s="11" t="n">
        <v>5</v>
      </c>
      <c r="G18" s="27" t="n">
        <v>9</v>
      </c>
      <c r="H18" s="11" t="n">
        <v>4</v>
      </c>
      <c r="I18" s="11" t="n">
        <v>5</v>
      </c>
      <c r="J18" s="11" t="n">
        <v>1</v>
      </c>
      <c r="K18" s="11" t="n">
        <v>5</v>
      </c>
    </row>
    <row r="19">
      <c r="A19" s="25" t="inlineStr">
        <is>
          <t>Duval County (FL)</t>
        </is>
      </c>
      <c r="B19" s="11" t="inlineStr">
        <is>
          <t>—</t>
        </is>
      </c>
      <c r="C19" s="11" t="inlineStr">
        <is>
          <t>—</t>
        </is>
      </c>
      <c r="D19" s="11" t="inlineStr">
        <is>
          <t>—</t>
        </is>
      </c>
      <c r="E19" s="11" t="inlineStr">
        <is>
          <t>—</t>
        </is>
      </c>
      <c r="F19" s="11" t="inlineStr">
        <is>
          <t>—</t>
        </is>
      </c>
      <c r="G19" s="27" t="n">
        <v>4</v>
      </c>
      <c r="H19" s="11" t="n">
        <v>1</v>
      </c>
      <c r="I19" s="11" t="n">
        <v>3</v>
      </c>
      <c r="J19" s="11" t="inlineStr">
        <is>
          <t>#</t>
        </is>
      </c>
      <c r="K19" s="11" t="n">
        <v>3</v>
      </c>
    </row>
    <row r="20">
      <c r="A20" s="25" t="inlineStr">
        <is>
          <t>Fort Worth</t>
        </is>
      </c>
      <c r="B20" s="11" t="inlineStr">
        <is>
          <t>—</t>
        </is>
      </c>
      <c r="C20" s="11" t="inlineStr">
        <is>
          <t>—</t>
        </is>
      </c>
      <c r="D20" s="11" t="inlineStr">
        <is>
          <t>—</t>
        </is>
      </c>
      <c r="E20" s="11" t="inlineStr">
        <is>
          <t>—</t>
        </is>
      </c>
      <c r="F20" s="11" t="inlineStr">
        <is>
          <t>—</t>
        </is>
      </c>
      <c r="G20" s="27" t="inlineStr">
        <is>
          <t>—</t>
        </is>
      </c>
      <c r="H20" s="11" t="inlineStr">
        <is>
          <t>—</t>
        </is>
      </c>
      <c r="I20" s="11" t="inlineStr">
        <is>
          <t>—</t>
        </is>
      </c>
      <c r="J20" s="11" t="inlineStr">
        <is>
          <t>—</t>
        </is>
      </c>
      <c r="K20" s="11" t="inlineStr">
        <is>
          <t>—</t>
        </is>
      </c>
    </row>
    <row r="21">
      <c r="A21" s="25" t="inlineStr">
        <is>
          <t>Fresno</t>
        </is>
      </c>
      <c r="B21" s="11" t="n">
        <v>15</v>
      </c>
      <c r="C21" s="11" t="n">
        <v>1</v>
      </c>
      <c r="D21" s="11" t="n">
        <v>14</v>
      </c>
      <c r="E21" s="11" t="n">
        <v>12</v>
      </c>
      <c r="F21" s="11" t="n">
        <v>2</v>
      </c>
      <c r="G21" s="27" t="n">
        <v>19</v>
      </c>
      <c r="H21" s="11" t="n">
        <v>1</v>
      </c>
      <c r="I21" s="11" t="n">
        <v>18</v>
      </c>
      <c r="J21" s="11" t="n">
        <v>14</v>
      </c>
      <c r="K21" s="11" t="n">
        <v>4</v>
      </c>
    </row>
    <row r="22">
      <c r="A22" s="25" t="inlineStr">
        <is>
          <t>Guilford County (NC)</t>
        </is>
      </c>
      <c r="B22" s="11" t="inlineStr">
        <is>
          <t>—</t>
        </is>
      </c>
      <c r="C22" s="11" t="inlineStr">
        <is>
          <t>—</t>
        </is>
      </c>
      <c r="D22" s="11" t="inlineStr">
        <is>
          <t>—</t>
        </is>
      </c>
      <c r="E22" s="11" t="inlineStr">
        <is>
          <t>—</t>
        </is>
      </c>
      <c r="F22" s="11" t="inlineStr">
        <is>
          <t>—</t>
        </is>
      </c>
      <c r="G22" s="27" t="inlineStr">
        <is>
          <t>—</t>
        </is>
      </c>
      <c r="H22" s="11" t="inlineStr">
        <is>
          <t>—</t>
        </is>
      </c>
      <c r="I22" s="11" t="inlineStr">
        <is>
          <t>—</t>
        </is>
      </c>
      <c r="J22" s="11" t="inlineStr">
        <is>
          <t>—</t>
        </is>
      </c>
      <c r="K22" s="11" t="inlineStr">
        <is>
          <t>—</t>
        </is>
      </c>
    </row>
    <row r="23">
      <c r="A23" s="25" t="inlineStr">
        <is>
          <t>Hillsborough County (FL)</t>
        </is>
      </c>
      <c r="B23" s="11" t="n">
        <v>8</v>
      </c>
      <c r="C23" s="11" t="n">
        <v>1</v>
      </c>
      <c r="D23" s="11" t="n">
        <v>7</v>
      </c>
      <c r="E23" s="11" t="inlineStr">
        <is>
          <t>#</t>
        </is>
      </c>
      <c r="F23" s="11" t="n">
        <v>7</v>
      </c>
      <c r="G23" s="27" t="n">
        <v>9</v>
      </c>
      <c r="H23" s="11" t="n">
        <v>1</v>
      </c>
      <c r="I23" s="11" t="n">
        <v>8</v>
      </c>
      <c r="J23" s="11" t="inlineStr">
        <is>
          <t>#</t>
        </is>
      </c>
      <c r="K23" s="11" t="n">
        <v>8</v>
      </c>
    </row>
    <row r="24">
      <c r="A24" s="25" t="inlineStr">
        <is>
          <t>Houston</t>
        </is>
      </c>
      <c r="B24" s="11" t="n">
        <v>17</v>
      </c>
      <c r="C24" s="11" t="n">
        <v>2</v>
      </c>
      <c r="D24" s="11" t="n">
        <v>15</v>
      </c>
      <c r="E24" s="11" t="n">
        <v>7</v>
      </c>
      <c r="F24" s="11" t="n">
        <v>8</v>
      </c>
      <c r="G24" s="27" t="n">
        <v>18</v>
      </c>
      <c r="H24" s="11" t="n">
        <v>2</v>
      </c>
      <c r="I24" s="11" t="n">
        <v>16</v>
      </c>
      <c r="J24" s="11" t="n">
        <v>5</v>
      </c>
      <c r="K24" s="11" t="n">
        <v>11</v>
      </c>
    </row>
    <row r="25">
      <c r="A25" s="25" t="inlineStr">
        <is>
          <t>Jefferson County (KY)</t>
        </is>
      </c>
      <c r="B25" s="11" t="n">
        <v>4</v>
      </c>
      <c r="C25" s="11" t="n">
        <v>1</v>
      </c>
      <c r="D25" s="11" t="n">
        <v>4</v>
      </c>
      <c r="E25" s="11" t="n">
        <v>1</v>
      </c>
      <c r="F25" s="11" t="n">
        <v>2</v>
      </c>
      <c r="G25" s="27" t="n">
        <v>5</v>
      </c>
      <c r="H25" s="11" t="inlineStr">
        <is>
          <t>#</t>
        </is>
      </c>
      <c r="I25" s="11" t="n">
        <v>4</v>
      </c>
      <c r="J25" s="11" t="n">
        <v>1</v>
      </c>
      <c r="K25" s="11" t="n">
        <v>3</v>
      </c>
    </row>
    <row r="26">
      <c r="A26" s="25" t="inlineStr">
        <is>
          <t>Los Angeles</t>
        </is>
      </c>
      <c r="B26" s="11" t="n">
        <v>15</v>
      </c>
      <c r="C26" s="11" t="n">
        <v>1</v>
      </c>
      <c r="D26" s="11" t="n">
        <v>13</v>
      </c>
      <c r="E26" s="11" t="n">
        <v>8</v>
      </c>
      <c r="F26" s="11" t="n">
        <v>5</v>
      </c>
      <c r="G26" s="27" t="n">
        <v>14</v>
      </c>
      <c r="H26" s="11" t="n">
        <v>2</v>
      </c>
      <c r="I26" s="11" t="n">
        <v>12</v>
      </c>
      <c r="J26" s="11" t="n">
        <v>6</v>
      </c>
      <c r="K26" s="11" t="n">
        <v>6</v>
      </c>
    </row>
    <row r="27">
      <c r="A27" s="25" t="inlineStr">
        <is>
          <t>Miami-Dade</t>
        </is>
      </c>
      <c r="B27" s="11" t="n">
        <v>12</v>
      </c>
      <c r="C27" s="11" t="n">
        <v>2</v>
      </c>
      <c r="D27" s="11" t="n">
        <v>10</v>
      </c>
      <c r="E27" s="11" t="inlineStr">
        <is>
          <t>#</t>
        </is>
      </c>
      <c r="F27" s="11" t="n">
        <v>10</v>
      </c>
      <c r="G27" s="27" t="n">
        <v>14</v>
      </c>
      <c r="H27" s="11" t="n">
        <v>4</v>
      </c>
      <c r="I27" s="11" t="n">
        <v>10</v>
      </c>
      <c r="J27" s="11" t="inlineStr">
        <is>
          <t>#</t>
        </is>
      </c>
      <c r="K27" s="11" t="n">
        <v>10</v>
      </c>
    </row>
    <row r="28">
      <c r="A28" s="25" t="inlineStr">
        <is>
          <t>Milwaukee</t>
        </is>
      </c>
      <c r="B28" s="11" t="n">
        <v>8</v>
      </c>
      <c r="C28" s="11" t="n">
        <v>1</v>
      </c>
      <c r="D28" s="11" t="n">
        <v>8</v>
      </c>
      <c r="E28" s="11" t="n">
        <v>1</v>
      </c>
      <c r="F28" s="11" t="n">
        <v>7</v>
      </c>
      <c r="G28" s="27" t="inlineStr">
        <is>
          <t>—</t>
        </is>
      </c>
      <c r="H28" s="11" t="inlineStr">
        <is>
          <t>—</t>
        </is>
      </c>
      <c r="I28" s="11" t="inlineStr">
        <is>
          <t>—</t>
        </is>
      </c>
      <c r="J28" s="11" t="inlineStr">
        <is>
          <t>—</t>
        </is>
      </c>
      <c r="K28" s="11" t="inlineStr">
        <is>
          <t>—</t>
        </is>
      </c>
    </row>
    <row r="29">
      <c r="A29" s="25" t="inlineStr">
        <is>
          <t>New York City</t>
        </is>
      </c>
      <c r="B29" s="11" t="n">
        <v>15</v>
      </c>
      <c r="C29" s="11" t="n">
        <v>1</v>
      </c>
      <c r="D29" s="11" t="n">
        <v>14</v>
      </c>
      <c r="E29" s="11" t="inlineStr">
        <is>
          <t>#</t>
        </is>
      </c>
      <c r="F29" s="11" t="n">
        <v>13</v>
      </c>
      <c r="G29" s="27" t="n">
        <v>10</v>
      </c>
      <c r="H29" s="11" t="n">
        <v>1</v>
      </c>
      <c r="I29" s="11" t="n">
        <v>8</v>
      </c>
      <c r="J29" s="11" t="inlineStr">
        <is>
          <t>#</t>
        </is>
      </c>
      <c r="K29" s="11" t="n">
        <v>8</v>
      </c>
    </row>
    <row r="30">
      <c r="A30" s="25" t="inlineStr">
        <is>
          <t>Philadelphia</t>
        </is>
      </c>
      <c r="B30" s="11" t="n">
        <v>8</v>
      </c>
      <c r="C30" s="11" t="n">
        <v>1</v>
      </c>
      <c r="D30" s="11" t="n">
        <v>7</v>
      </c>
      <c r="E30" s="11" t="inlineStr">
        <is>
          <t>#</t>
        </is>
      </c>
      <c r="F30" s="11" t="n">
        <v>6</v>
      </c>
      <c r="G30" s="27" t="n">
        <v>8</v>
      </c>
      <c r="H30" s="11" t="n">
        <v>2</v>
      </c>
      <c r="I30" s="11" t="n">
        <v>6</v>
      </c>
      <c r="J30" s="11" t="n">
        <v>2</v>
      </c>
      <c r="K30" s="11" t="n">
        <v>4</v>
      </c>
    </row>
    <row r="31">
      <c r="A31" s="25" t="inlineStr">
        <is>
          <t>San Diego</t>
        </is>
      </c>
      <c r="B31" s="11" t="n">
        <v>15</v>
      </c>
      <c r="C31" s="11" t="n">
        <v>1</v>
      </c>
      <c r="D31" s="11" t="n">
        <v>14</v>
      </c>
      <c r="E31" s="11" t="n">
        <v>9</v>
      </c>
      <c r="F31" s="11" t="n">
        <v>6</v>
      </c>
      <c r="G31" s="27" t="n">
        <v>17</v>
      </c>
      <c r="H31" s="11" t="n">
        <v>1</v>
      </c>
      <c r="I31" s="11" t="n">
        <v>15</v>
      </c>
      <c r="J31" s="11" t="n">
        <v>11</v>
      </c>
      <c r="K31" s="11" t="n">
        <v>5</v>
      </c>
    </row>
    <row r="32">
      <c r="A32" s="31" t="inlineStr">
        <is>
          <t>Shelby County (TN)</t>
        </is>
      </c>
      <c r="B32" s="15" t="inlineStr">
        <is>
          <t>—</t>
        </is>
      </c>
      <c r="C32" s="15" t="inlineStr">
        <is>
          <t>—</t>
        </is>
      </c>
      <c r="D32" s="15" t="inlineStr">
        <is>
          <t>—</t>
        </is>
      </c>
      <c r="E32" s="15" t="inlineStr">
        <is>
          <t>—</t>
        </is>
      </c>
      <c r="F32" s="15" t="inlineStr">
        <is>
          <t>—</t>
        </is>
      </c>
      <c r="G32" s="32" t="inlineStr">
        <is>
          <t>—</t>
        </is>
      </c>
      <c r="H32" s="15" t="inlineStr">
        <is>
          <t>—</t>
        </is>
      </c>
      <c r="I32" s="15" t="inlineStr">
        <is>
          <t>—</t>
        </is>
      </c>
      <c r="J32" s="15" t="inlineStr">
        <is>
          <t>—</t>
        </is>
      </c>
      <c r="K32" s="15" t="inlineStr">
        <is>
          <t>—</t>
        </is>
      </c>
    </row>
    <row r="33">
      <c r="A33" s="16" t="inlineStr">
        <is>
          <t>See notes at end of table.</t>
        </is>
      </c>
    </row>
  </sheetData>
  <mergeCells count="3">
    <mergeCell ref="A2:A3"/>
    <mergeCell ref="B2:F2"/>
    <mergeCell ref="G2:K2"/>
  </mergeCells>
  <pageMargins left="0.75" right="0.75" top="1" bottom="1" header="0.5" footer="0.5"/>
</worksheet>
</file>

<file path=xl/worksheets/sheet96.xml><?xml version="1.0" encoding="utf-8"?>
<worksheet xmlns="http://schemas.openxmlformats.org/spreadsheetml/2006/main">
  <sheetPr>
    <outlinePr summaryBelow="1" summaryRight="1"/>
    <pageSetUpPr/>
  </sheetPr>
  <dimension ref="A1:K33"/>
  <sheetViews>
    <sheetView workbookViewId="0">
      <selection activeCell="A1" sqref="A1"/>
    </sheetView>
  </sheetViews>
  <sheetFormatPr baseColWidth="8" defaultRowHeight="15"/>
  <cols>
    <col width="2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2" t="inlineStr">
        <is>
          <t>Table A-36. Percentage of eighth-grade public school students identified as English learners (EL) excluded and assessed in NAEP reading, by urban district/jurisdiction: Various years, 2002–22—Continued</t>
        </is>
      </c>
    </row>
    <row r="2">
      <c r="A2" s="17" t="inlineStr">
        <is>
          <t>Urban district/jurisdiction</t>
        </is>
      </c>
      <c r="B2" s="18" t="n">
        <v>2017</v>
      </c>
      <c r="C2" s="19" t="n"/>
      <c r="D2" s="19" t="n"/>
      <c r="E2" s="19" t="n"/>
      <c r="F2" s="19" t="n"/>
      <c r="G2" s="18" t="n">
        <v>2019</v>
      </c>
      <c r="H2" s="19" t="n"/>
      <c r="I2" s="19" t="n"/>
      <c r="J2" s="19" t="n"/>
      <c r="K2" s="19" t="n"/>
    </row>
    <row r="3" ht="44.316" customHeight="1">
      <c r="A3" s="6" t="n"/>
      <c r="B3" s="20" t="inlineStr">
        <is>
          <t>Identified</t>
        </is>
      </c>
      <c r="C3" s="21" t="inlineStr">
        <is>
          <t>Excluded</t>
        </is>
      </c>
      <c r="D3" s="21" t="inlineStr">
        <is>
          <t>Assessed</t>
        </is>
      </c>
      <c r="E3" s="21" t="inlineStr">
        <is>
          <t>Assessed without accommodations</t>
        </is>
      </c>
      <c r="F3" s="21" t="inlineStr">
        <is>
          <t>Assessed with accommodations</t>
        </is>
      </c>
      <c r="G3" s="22" t="inlineStr">
        <is>
          <t>Identified</t>
        </is>
      </c>
      <c r="H3" s="21" t="inlineStr">
        <is>
          <t>Excluded</t>
        </is>
      </c>
      <c r="I3" s="21" t="inlineStr">
        <is>
          <t>Assessed</t>
        </is>
      </c>
      <c r="J3" s="21" t="inlineStr">
        <is>
          <t>Assessed without accommodations</t>
        </is>
      </c>
      <c r="K3" s="21" t="inlineStr">
        <is>
          <t>Assessed with accommodations</t>
        </is>
      </c>
    </row>
    <row r="4">
      <c r="A4" s="10" t="inlineStr">
        <is>
          <t>Nation (public)</t>
        </is>
      </c>
      <c r="B4" s="11" t="n">
        <v>7</v>
      </c>
      <c r="C4" s="11" t="n">
        <v>1</v>
      </c>
      <c r="D4" s="11" t="n">
        <v>6</v>
      </c>
      <c r="E4" s="11" t="n">
        <v>4</v>
      </c>
      <c r="F4" s="11" t="n">
        <v>3</v>
      </c>
      <c r="G4" s="27" t="n">
        <v>8</v>
      </c>
      <c r="H4" s="11" t="n">
        <v>1</v>
      </c>
      <c r="I4" s="11" t="n">
        <v>7</v>
      </c>
      <c r="J4" s="11" t="n">
        <v>4</v>
      </c>
      <c r="K4" s="11" t="n">
        <v>3</v>
      </c>
    </row>
    <row r="5">
      <c r="A5" s="10" t="inlineStr">
        <is>
          <t>Large City¹ (public)</t>
        </is>
      </c>
      <c r="B5" s="11" t="n">
        <v>13</v>
      </c>
      <c r="C5" s="11" t="n">
        <v>2</v>
      </c>
      <c r="D5" s="11" t="n">
        <v>12</v>
      </c>
      <c r="E5" s="11" t="n">
        <v>7</v>
      </c>
      <c r="F5" s="11" t="n">
        <v>5</v>
      </c>
      <c r="G5" s="27" t="n">
        <v>14</v>
      </c>
      <c r="H5" s="11" t="n">
        <v>1</v>
      </c>
      <c r="I5" s="11" t="n">
        <v>13</v>
      </c>
      <c r="J5" s="11" t="n">
        <v>8</v>
      </c>
      <c r="K5" s="11" t="n">
        <v>6</v>
      </c>
    </row>
    <row r="6">
      <c r="A6" s="25" t="inlineStr">
        <is>
          <t>Albuquerque</t>
        </is>
      </c>
      <c r="B6" s="11" t="n">
        <v>12</v>
      </c>
      <c r="C6" s="11" t="n">
        <v>1</v>
      </c>
      <c r="D6" s="11" t="n">
        <v>11</v>
      </c>
      <c r="E6" s="11" t="n">
        <v>5</v>
      </c>
      <c r="F6" s="11" t="n">
        <v>6</v>
      </c>
      <c r="G6" s="27" t="n">
        <v>14</v>
      </c>
      <c r="H6" s="11" t="inlineStr">
        <is>
          <t>#</t>
        </is>
      </c>
      <c r="I6" s="11" t="n">
        <v>14</v>
      </c>
      <c r="J6" s="11" t="n">
        <v>8</v>
      </c>
      <c r="K6" s="11" t="n">
        <v>6</v>
      </c>
    </row>
    <row r="7">
      <c r="A7" s="25" t="inlineStr">
        <is>
          <t>Atlanta</t>
        </is>
      </c>
      <c r="B7" s="11" t="n">
        <v>2</v>
      </c>
      <c r="C7" s="11" t="inlineStr">
        <is>
          <t>#</t>
        </is>
      </c>
      <c r="D7" s="11" t="n">
        <v>2</v>
      </c>
      <c r="E7" s="11" t="inlineStr">
        <is>
          <t>#</t>
        </is>
      </c>
      <c r="F7" s="11" t="n">
        <v>1</v>
      </c>
      <c r="G7" s="27" t="n">
        <v>3</v>
      </c>
      <c r="H7" s="11" t="inlineStr">
        <is>
          <t>#</t>
        </is>
      </c>
      <c r="I7" s="11" t="n">
        <v>2</v>
      </c>
      <c r="J7" s="11" t="inlineStr">
        <is>
          <t>#</t>
        </is>
      </c>
      <c r="K7" s="11" t="n">
        <v>2</v>
      </c>
    </row>
    <row r="8">
      <c r="A8" s="25" t="inlineStr">
        <is>
          <t>Austin</t>
        </is>
      </c>
      <c r="B8" s="11" t="n">
        <v>21</v>
      </c>
      <c r="C8" s="11" t="n">
        <v>1</v>
      </c>
      <c r="D8" s="11" t="n">
        <v>19</v>
      </c>
      <c r="E8" s="11" t="n">
        <v>7</v>
      </c>
      <c r="F8" s="11" t="n">
        <v>12</v>
      </c>
      <c r="G8" s="27" t="n">
        <v>22</v>
      </c>
      <c r="H8" s="11" t="n">
        <v>2</v>
      </c>
      <c r="I8" s="11" t="n">
        <v>20</v>
      </c>
      <c r="J8" s="11" t="n">
        <v>8</v>
      </c>
      <c r="K8" s="11" t="n">
        <v>12</v>
      </c>
    </row>
    <row r="9">
      <c r="A9" s="25" t="inlineStr">
        <is>
          <t>Baltimore City</t>
        </is>
      </c>
      <c r="B9" s="11" t="n">
        <v>3</v>
      </c>
      <c r="C9" s="11" t="n">
        <v>1</v>
      </c>
      <c r="D9" s="11" t="n">
        <v>2</v>
      </c>
      <c r="E9" s="11" t="n">
        <v>1</v>
      </c>
      <c r="F9" s="11" t="n">
        <v>1</v>
      </c>
      <c r="G9" s="27" t="n">
        <v>5</v>
      </c>
      <c r="H9" s="11" t="n">
        <v>1</v>
      </c>
      <c r="I9" s="11" t="n">
        <v>4</v>
      </c>
      <c r="J9" s="11" t="n">
        <v>1</v>
      </c>
      <c r="K9" s="11" t="n">
        <v>3</v>
      </c>
    </row>
    <row r="10">
      <c r="A10" s="25" t="inlineStr">
        <is>
          <t>Boston</t>
        </is>
      </c>
      <c r="B10" s="11" t="n">
        <v>25</v>
      </c>
      <c r="C10" s="11" t="n">
        <v>3</v>
      </c>
      <c r="D10" s="11" t="n">
        <v>22</v>
      </c>
      <c r="E10" s="11" t="n">
        <v>16</v>
      </c>
      <c r="F10" s="11" t="n">
        <v>6</v>
      </c>
      <c r="G10" s="27" t="n">
        <v>25</v>
      </c>
      <c r="H10" s="11" t="n">
        <v>3</v>
      </c>
      <c r="I10" s="11" t="n">
        <v>21</v>
      </c>
      <c r="J10" s="11" t="n">
        <v>15</v>
      </c>
      <c r="K10" s="11" t="n">
        <v>7</v>
      </c>
    </row>
    <row r="11">
      <c r="A11" s="25" t="inlineStr">
        <is>
          <t>Charlotte</t>
        </is>
      </c>
      <c r="B11" s="11" t="n">
        <v>8</v>
      </c>
      <c r="C11" s="11" t="n">
        <v>2</v>
      </c>
      <c r="D11" s="11" t="n">
        <v>7</v>
      </c>
      <c r="E11" s="11" t="n">
        <v>5</v>
      </c>
      <c r="F11" s="11" t="n">
        <v>1</v>
      </c>
      <c r="G11" s="27" t="n">
        <v>10</v>
      </c>
      <c r="H11" s="11" t="n">
        <v>2</v>
      </c>
      <c r="I11" s="11" t="n">
        <v>8</v>
      </c>
      <c r="J11" s="11" t="n">
        <v>5</v>
      </c>
      <c r="K11" s="11" t="n">
        <v>3</v>
      </c>
    </row>
    <row r="12">
      <c r="A12" s="25" t="inlineStr">
        <is>
          <t>Chicago</t>
        </is>
      </c>
      <c r="B12" s="11" t="n">
        <v>9</v>
      </c>
      <c r="C12" s="11" t="n">
        <v>1</v>
      </c>
      <c r="D12" s="11" t="n">
        <v>8</v>
      </c>
      <c r="E12" s="11" t="n">
        <v>3</v>
      </c>
      <c r="F12" s="11" t="n">
        <v>5</v>
      </c>
      <c r="G12" s="27" t="n">
        <v>12</v>
      </c>
      <c r="H12" s="11" t="n">
        <v>1</v>
      </c>
      <c r="I12" s="11" t="n">
        <v>11</v>
      </c>
      <c r="J12" s="11" t="n">
        <v>4</v>
      </c>
      <c r="K12" s="11" t="n">
        <v>7</v>
      </c>
    </row>
    <row r="13">
      <c r="A13" s="25" t="inlineStr">
        <is>
          <t>Clark County (NV)</t>
        </is>
      </c>
      <c r="B13" s="11" t="n">
        <v>17</v>
      </c>
      <c r="C13" s="11" t="n">
        <v>1</v>
      </c>
      <c r="D13" s="11" t="n">
        <v>16</v>
      </c>
      <c r="E13" s="11" t="n">
        <v>13</v>
      </c>
      <c r="F13" s="11" t="n">
        <v>3</v>
      </c>
      <c r="G13" s="27" t="n">
        <v>15</v>
      </c>
      <c r="H13" s="11" t="n">
        <v>1</v>
      </c>
      <c r="I13" s="11" t="n">
        <v>15</v>
      </c>
      <c r="J13" s="11" t="n">
        <v>11</v>
      </c>
      <c r="K13" s="11" t="n">
        <v>3</v>
      </c>
    </row>
    <row r="14">
      <c r="A14" s="25" t="inlineStr">
        <is>
          <t>Cleveland</t>
        </is>
      </c>
      <c r="B14" s="11" t="n">
        <v>10</v>
      </c>
      <c r="C14" s="11" t="n">
        <v>1</v>
      </c>
      <c r="D14" s="11" t="n">
        <v>9</v>
      </c>
      <c r="E14" s="11" t="n">
        <v>3</v>
      </c>
      <c r="F14" s="11" t="n">
        <v>7</v>
      </c>
      <c r="G14" s="27" t="n">
        <v>12</v>
      </c>
      <c r="H14" s="11" t="n">
        <v>1</v>
      </c>
      <c r="I14" s="11" t="n">
        <v>11</v>
      </c>
      <c r="J14" s="11" t="n">
        <v>4</v>
      </c>
      <c r="K14" s="11" t="n">
        <v>7</v>
      </c>
    </row>
    <row r="15">
      <c r="A15" s="25" t="inlineStr">
        <is>
          <t>Dallas</t>
        </is>
      </c>
      <c r="B15" s="11" t="n">
        <v>46</v>
      </c>
      <c r="C15" s="11" t="n">
        <v>2</v>
      </c>
      <c r="D15" s="11" t="n">
        <v>45</v>
      </c>
      <c r="E15" s="11" t="n">
        <v>25</v>
      </c>
      <c r="F15" s="11" t="n">
        <v>20</v>
      </c>
      <c r="G15" s="27" t="n">
        <v>47</v>
      </c>
      <c r="H15" s="11" t="n">
        <v>2</v>
      </c>
      <c r="I15" s="11" t="n">
        <v>45</v>
      </c>
      <c r="J15" s="11" t="n">
        <v>33</v>
      </c>
      <c r="K15" s="11" t="n">
        <v>11</v>
      </c>
    </row>
    <row r="16">
      <c r="A16" s="25" t="inlineStr">
        <is>
          <t>Denver</t>
        </is>
      </c>
      <c r="B16" s="11" t="n">
        <v>32</v>
      </c>
      <c r="C16" s="11" t="n">
        <v>2</v>
      </c>
      <c r="D16" s="11" t="n">
        <v>30</v>
      </c>
      <c r="E16" s="11" t="n">
        <v>26</v>
      </c>
      <c r="F16" s="11" t="n">
        <v>4</v>
      </c>
      <c r="G16" s="27" t="n">
        <v>26</v>
      </c>
      <c r="H16" s="11" t="n">
        <v>1</v>
      </c>
      <c r="I16" s="11" t="n">
        <v>25</v>
      </c>
      <c r="J16" s="11" t="n">
        <v>18</v>
      </c>
      <c r="K16" s="11" t="n">
        <v>6</v>
      </c>
    </row>
    <row r="17">
      <c r="A17" s="25" t="inlineStr">
        <is>
          <t>Detroit</t>
        </is>
      </c>
      <c r="B17" s="11" t="n">
        <v>18</v>
      </c>
      <c r="C17" s="11" t="n">
        <v>2</v>
      </c>
      <c r="D17" s="11" t="n">
        <v>16</v>
      </c>
      <c r="E17" s="11" t="n">
        <v>15</v>
      </c>
      <c r="F17" s="11" t="n">
        <v>1</v>
      </c>
      <c r="G17" s="27" t="n">
        <v>14</v>
      </c>
      <c r="H17" s="11" t="inlineStr">
        <is>
          <t>#</t>
        </is>
      </c>
      <c r="I17" s="11" t="n">
        <v>14</v>
      </c>
      <c r="J17" s="11" t="n">
        <v>9</v>
      </c>
      <c r="K17" s="11" t="n">
        <v>5</v>
      </c>
    </row>
    <row r="18">
      <c r="A18" s="25" t="inlineStr">
        <is>
          <t>District of Columbia (DCPS)</t>
        </is>
      </c>
      <c r="B18" s="11" t="n">
        <v>11</v>
      </c>
      <c r="C18" s="11" t="n">
        <v>4</v>
      </c>
      <c r="D18" s="11" t="n">
        <v>7</v>
      </c>
      <c r="E18" s="11" t="n">
        <v>2</v>
      </c>
      <c r="F18" s="11" t="n">
        <v>6</v>
      </c>
      <c r="G18" s="27" t="n">
        <v>11</v>
      </c>
      <c r="H18" s="11" t="n">
        <v>1</v>
      </c>
      <c r="I18" s="11" t="n">
        <v>9</v>
      </c>
      <c r="J18" s="11" t="n">
        <v>1</v>
      </c>
      <c r="K18" s="11" t="n">
        <v>9</v>
      </c>
    </row>
    <row r="19">
      <c r="A19" s="25" t="inlineStr">
        <is>
          <t>Duval County (FL)</t>
        </is>
      </c>
      <c r="B19" s="11" t="n">
        <v>5</v>
      </c>
      <c r="C19" s="11" t="n">
        <v>1</v>
      </c>
      <c r="D19" s="11" t="n">
        <v>4</v>
      </c>
      <c r="E19" s="11" t="n">
        <v>1</v>
      </c>
      <c r="F19" s="11" t="n">
        <v>3</v>
      </c>
      <c r="G19" s="27" t="n">
        <v>5</v>
      </c>
      <c r="H19" s="11" t="n">
        <v>1</v>
      </c>
      <c r="I19" s="11" t="n">
        <v>4</v>
      </c>
      <c r="J19" s="11" t="n">
        <v>1</v>
      </c>
      <c r="K19" s="11" t="n">
        <v>3</v>
      </c>
    </row>
    <row r="20">
      <c r="A20" s="25" t="inlineStr">
        <is>
          <t>Fort Worth</t>
        </is>
      </c>
      <c r="B20" s="11" t="n">
        <v>23</v>
      </c>
      <c r="C20" s="11" t="inlineStr">
        <is>
          <t>#</t>
        </is>
      </c>
      <c r="D20" s="11" t="n">
        <v>23</v>
      </c>
      <c r="E20" s="11" t="n">
        <v>16</v>
      </c>
      <c r="F20" s="11" t="n">
        <v>7</v>
      </c>
      <c r="G20" s="27" t="n">
        <v>26</v>
      </c>
      <c r="H20" s="11" t="inlineStr">
        <is>
          <t>#</t>
        </is>
      </c>
      <c r="I20" s="11" t="n">
        <v>26</v>
      </c>
      <c r="J20" s="11" t="n">
        <v>22</v>
      </c>
      <c r="K20" s="11" t="n">
        <v>5</v>
      </c>
    </row>
    <row r="21">
      <c r="A21" s="25" t="inlineStr">
        <is>
          <t>Fresno</t>
        </is>
      </c>
      <c r="B21" s="11" t="n">
        <v>14</v>
      </c>
      <c r="C21" s="11" t="n">
        <v>1</v>
      </c>
      <c r="D21" s="11" t="n">
        <v>13</v>
      </c>
      <c r="E21" s="11" t="n">
        <v>11</v>
      </c>
      <c r="F21" s="11" t="n">
        <v>3</v>
      </c>
      <c r="G21" s="27" t="n">
        <v>15</v>
      </c>
      <c r="H21" s="11" t="n">
        <v>1</v>
      </c>
      <c r="I21" s="11" t="n">
        <v>14</v>
      </c>
      <c r="J21" s="11" t="n">
        <v>12</v>
      </c>
      <c r="K21" s="11" t="n">
        <v>2</v>
      </c>
    </row>
    <row r="22">
      <c r="A22" s="25" t="inlineStr">
        <is>
          <t>Guilford County (NC)</t>
        </is>
      </c>
      <c r="B22" s="11" t="n">
        <v>5</v>
      </c>
      <c r="C22" s="11" t="inlineStr">
        <is>
          <t>#</t>
        </is>
      </c>
      <c r="D22" s="11" t="n">
        <v>5</v>
      </c>
      <c r="E22" s="11" t="n">
        <v>2</v>
      </c>
      <c r="F22" s="11" t="n">
        <v>2</v>
      </c>
      <c r="G22" s="27" t="n">
        <v>4</v>
      </c>
      <c r="H22" s="11" t="inlineStr">
        <is>
          <t>#</t>
        </is>
      </c>
      <c r="I22" s="11" t="n">
        <v>4</v>
      </c>
      <c r="J22" s="11" t="n">
        <v>2</v>
      </c>
      <c r="K22" s="11" t="n">
        <v>3</v>
      </c>
    </row>
    <row r="23">
      <c r="A23" s="25" t="inlineStr">
        <is>
          <t>Hillsborough County (FL)</t>
        </is>
      </c>
      <c r="B23" s="11" t="n">
        <v>10</v>
      </c>
      <c r="C23" s="11" t="n">
        <v>1</v>
      </c>
      <c r="D23" s="11" t="n">
        <v>9</v>
      </c>
      <c r="E23" s="11" t="n">
        <v>1</v>
      </c>
      <c r="F23" s="11" t="n">
        <v>8</v>
      </c>
      <c r="G23" s="27" t="n">
        <v>9</v>
      </c>
      <c r="H23" s="11" t="inlineStr">
        <is>
          <t>#</t>
        </is>
      </c>
      <c r="I23" s="11" t="n">
        <v>9</v>
      </c>
      <c r="J23" s="11" t="n">
        <v>1</v>
      </c>
      <c r="K23" s="11" t="n">
        <v>8</v>
      </c>
    </row>
    <row r="24">
      <c r="A24" s="25" t="inlineStr">
        <is>
          <t>Houston</t>
        </is>
      </c>
      <c r="B24" s="11" t="n">
        <v>20</v>
      </c>
      <c r="C24" s="11" t="n">
        <v>1</v>
      </c>
      <c r="D24" s="11" t="n">
        <v>18</v>
      </c>
      <c r="E24" s="11" t="n">
        <v>10</v>
      </c>
      <c r="F24" s="11" t="n">
        <v>8</v>
      </c>
      <c r="G24" s="27" t="n">
        <v>23</v>
      </c>
      <c r="H24" s="11" t="n">
        <v>1</v>
      </c>
      <c r="I24" s="11" t="n">
        <v>22</v>
      </c>
      <c r="J24" s="11" t="n">
        <v>17</v>
      </c>
      <c r="K24" s="11" t="n">
        <v>5</v>
      </c>
    </row>
    <row r="25">
      <c r="A25" s="25" t="inlineStr">
        <is>
          <t>Jefferson County (KY)</t>
        </is>
      </c>
      <c r="B25" s="11" t="n">
        <v>4</v>
      </c>
      <c r="C25" s="11" t="n">
        <v>1</v>
      </c>
      <c r="D25" s="11" t="n">
        <v>4</v>
      </c>
      <c r="E25" s="11" t="n">
        <v>1</v>
      </c>
      <c r="F25" s="11" t="n">
        <v>2</v>
      </c>
      <c r="G25" s="27" t="n">
        <v>7</v>
      </c>
      <c r="H25" s="11" t="n">
        <v>1</v>
      </c>
      <c r="I25" s="11" t="n">
        <v>6</v>
      </c>
      <c r="J25" s="11" t="n">
        <v>2</v>
      </c>
      <c r="K25" s="11" t="n">
        <v>3</v>
      </c>
    </row>
    <row r="26">
      <c r="A26" s="25" t="inlineStr">
        <is>
          <t>Los Angeles</t>
        </is>
      </c>
      <c r="B26" s="11" t="n">
        <v>14</v>
      </c>
      <c r="C26" s="11" t="n">
        <v>3</v>
      </c>
      <c r="D26" s="11" t="n">
        <v>12</v>
      </c>
      <c r="E26" s="11" t="n">
        <v>8</v>
      </c>
      <c r="F26" s="11" t="n">
        <v>4</v>
      </c>
      <c r="G26" s="27" t="n">
        <v>15</v>
      </c>
      <c r="H26" s="11" t="n">
        <v>2</v>
      </c>
      <c r="I26" s="11" t="n">
        <v>13</v>
      </c>
      <c r="J26" s="11" t="n">
        <v>9</v>
      </c>
      <c r="K26" s="11" t="n">
        <v>3</v>
      </c>
    </row>
    <row r="27">
      <c r="A27" s="25" t="inlineStr">
        <is>
          <t>Miami-Dade</t>
        </is>
      </c>
      <c r="B27" s="11" t="n">
        <v>14</v>
      </c>
      <c r="C27" s="11" t="n">
        <v>3</v>
      </c>
      <c r="D27" s="11" t="n">
        <v>11</v>
      </c>
      <c r="E27" s="11" t="n">
        <v>1</v>
      </c>
      <c r="F27" s="11" t="n">
        <v>10</v>
      </c>
      <c r="G27" s="27" t="n">
        <v>14</v>
      </c>
      <c r="H27" s="11" t="n">
        <v>2</v>
      </c>
      <c r="I27" s="11" t="n">
        <v>12</v>
      </c>
      <c r="J27" s="11" t="n">
        <v>1</v>
      </c>
      <c r="K27" s="11" t="n">
        <v>12</v>
      </c>
    </row>
    <row r="28">
      <c r="A28" s="25" t="inlineStr">
        <is>
          <t>Milwaukee</t>
        </is>
      </c>
      <c r="B28" s="11" t="n">
        <v>11</v>
      </c>
      <c r="C28" s="11" t="n">
        <v>1</v>
      </c>
      <c r="D28" s="11" t="n">
        <v>10</v>
      </c>
      <c r="E28" s="11" t="n">
        <v>2</v>
      </c>
      <c r="F28" s="11" t="n">
        <v>8</v>
      </c>
      <c r="G28" s="27" t="n">
        <v>12</v>
      </c>
      <c r="H28" s="11" t="n">
        <v>1</v>
      </c>
      <c r="I28" s="11" t="n">
        <v>11</v>
      </c>
      <c r="J28" s="11" t="n">
        <v>3</v>
      </c>
      <c r="K28" s="11" t="n">
        <v>8</v>
      </c>
    </row>
    <row r="29">
      <c r="A29" s="25" t="inlineStr">
        <is>
          <t>New York City</t>
        </is>
      </c>
      <c r="B29" s="11" t="n">
        <v>13</v>
      </c>
      <c r="C29" s="11" t="n">
        <v>2</v>
      </c>
      <c r="D29" s="11" t="n">
        <v>11</v>
      </c>
      <c r="E29" s="11" t="n">
        <v>2</v>
      </c>
      <c r="F29" s="11" t="n">
        <v>10</v>
      </c>
      <c r="G29" s="27" t="n">
        <v>12</v>
      </c>
      <c r="H29" s="11" t="n">
        <v>1</v>
      </c>
      <c r="I29" s="11" t="n">
        <v>11</v>
      </c>
      <c r="J29" s="11" t="n">
        <v>2</v>
      </c>
      <c r="K29" s="11" t="n">
        <v>9</v>
      </c>
    </row>
    <row r="30">
      <c r="A30" s="25" t="inlineStr">
        <is>
          <t>Philadelphia</t>
        </is>
      </c>
      <c r="B30" s="11" t="n">
        <v>9</v>
      </c>
      <c r="C30" s="11" t="n">
        <v>2</v>
      </c>
      <c r="D30" s="11" t="n">
        <v>8</v>
      </c>
      <c r="E30" s="11" t="n">
        <v>5</v>
      </c>
      <c r="F30" s="11" t="n">
        <v>3</v>
      </c>
      <c r="G30" s="27" t="n">
        <v>11</v>
      </c>
      <c r="H30" s="11" t="n">
        <v>2</v>
      </c>
      <c r="I30" s="11" t="n">
        <v>9</v>
      </c>
      <c r="J30" s="11" t="n">
        <v>5</v>
      </c>
      <c r="K30" s="11" t="n">
        <v>4</v>
      </c>
    </row>
    <row r="31">
      <c r="A31" s="25" t="inlineStr">
        <is>
          <t>San Diego</t>
        </is>
      </c>
      <c r="B31" s="11" t="n">
        <v>14</v>
      </c>
      <c r="C31" s="11" t="n">
        <v>1</v>
      </c>
      <c r="D31" s="11" t="n">
        <v>12</v>
      </c>
      <c r="E31" s="11" t="n">
        <v>10</v>
      </c>
      <c r="F31" s="11" t="n">
        <v>2</v>
      </c>
      <c r="G31" s="27" t="n">
        <v>10</v>
      </c>
      <c r="H31" s="11" t="n">
        <v>2</v>
      </c>
      <c r="I31" s="11" t="n">
        <v>9</v>
      </c>
      <c r="J31" s="11" t="n">
        <v>6</v>
      </c>
      <c r="K31" s="11" t="n">
        <v>2</v>
      </c>
    </row>
    <row r="32">
      <c r="A32" s="31" t="inlineStr">
        <is>
          <t>Shelby County (TN)</t>
        </is>
      </c>
      <c r="B32" s="15" t="n">
        <v>5</v>
      </c>
      <c r="C32" s="15" t="inlineStr">
        <is>
          <t>#</t>
        </is>
      </c>
      <c r="D32" s="15" t="n">
        <v>5</v>
      </c>
      <c r="E32" s="15" t="n">
        <v>1</v>
      </c>
      <c r="F32" s="15" t="n">
        <v>4</v>
      </c>
      <c r="G32" s="32" t="n">
        <v>6</v>
      </c>
      <c r="H32" s="15" t="inlineStr">
        <is>
          <t>#</t>
        </is>
      </c>
      <c r="I32" s="15" t="n">
        <v>5</v>
      </c>
      <c r="J32" s="15" t="n">
        <v>2</v>
      </c>
      <c r="K32" s="15" t="n">
        <v>3</v>
      </c>
    </row>
    <row r="33">
      <c r="A33" s="16" t="inlineStr">
        <is>
          <t>See notes at end of table.</t>
        </is>
      </c>
    </row>
  </sheetData>
  <mergeCells count="3">
    <mergeCell ref="A2:A3"/>
    <mergeCell ref="B2:F2"/>
    <mergeCell ref="G2:K2"/>
  </mergeCells>
  <pageMargins left="0.75" right="0.75" top="1" bottom="1" header="0.5" footer="0.5"/>
</worksheet>
</file>

<file path=xl/worksheets/sheet97.xml><?xml version="1.0" encoding="utf-8"?>
<worksheet xmlns="http://schemas.openxmlformats.org/spreadsheetml/2006/main">
  <sheetPr>
    <outlinePr summaryBelow="1" summaryRight="1"/>
    <pageSetUpPr/>
  </sheetPr>
  <dimension ref="A1:F37"/>
  <sheetViews>
    <sheetView workbookViewId="0">
      <selection activeCell="A1" sqref="A1"/>
    </sheetView>
  </sheetViews>
  <sheetFormatPr baseColWidth="8" defaultRowHeight="15"/>
  <cols>
    <col width="37" customWidth="1" min="1" max="1"/>
    <col width="21" customWidth="1" min="2" max="2"/>
    <col width="21" customWidth="1" min="3" max="3"/>
    <col width="21" customWidth="1" min="4" max="4"/>
    <col width="21" customWidth="1" min="5" max="5"/>
    <col width="21" customWidth="1" min="6" max="6"/>
  </cols>
  <sheetData>
    <row r="1">
      <c r="A1" s="2" t="inlineStr">
        <is>
          <t>Table A-36. Percentage of eighth-grade public school students identified as English learners (EL) excluded and assessed in NAEP reading, by urban district/jurisdiction: Various years, 2002–22—Continued</t>
        </is>
      </c>
    </row>
    <row r="2">
      <c r="A2" s="17" t="inlineStr">
        <is>
          <t>Urban district/jurisdiction</t>
        </is>
      </c>
      <c r="B2" s="18" t="n">
        <v>2022</v>
      </c>
      <c r="C2" s="19" t="n"/>
      <c r="D2" s="19" t="n"/>
      <c r="E2" s="19" t="n"/>
      <c r="F2" s="19" t="n"/>
    </row>
    <row r="3" ht="29.544" customHeight="1">
      <c r="A3" s="6" t="n"/>
      <c r="B3" s="20" t="inlineStr">
        <is>
          <t>Identified</t>
        </is>
      </c>
      <c r="C3" s="20" t="inlineStr">
        <is>
          <t>Excluded</t>
        </is>
      </c>
      <c r="D3" s="21" t="inlineStr">
        <is>
          <t>Assessed</t>
        </is>
      </c>
      <c r="E3" s="21" t="inlineStr">
        <is>
          <t>Assessed without accommodations</t>
        </is>
      </c>
      <c r="F3" s="21" t="inlineStr">
        <is>
          <t>Assessed with accommodations</t>
        </is>
      </c>
    </row>
    <row r="4">
      <c r="A4" s="10" t="inlineStr">
        <is>
          <t>Nation (public)</t>
        </is>
      </c>
      <c r="B4" s="11" t="n">
        <v>10</v>
      </c>
      <c r="C4" s="11" t="n">
        <v>1</v>
      </c>
      <c r="D4" s="11" t="n">
        <v>9</v>
      </c>
      <c r="E4" s="11" t="n">
        <v>6</v>
      </c>
      <c r="F4" s="11" t="n">
        <v>3</v>
      </c>
    </row>
    <row r="5">
      <c r="A5" s="10" t="inlineStr">
        <is>
          <t>Large City¹ (public)</t>
        </is>
      </c>
      <c r="B5" s="11" t="n">
        <v>16</v>
      </c>
      <c r="C5" s="11" t="n">
        <v>1</v>
      </c>
      <c r="D5" s="11" t="n">
        <v>15</v>
      </c>
      <c r="E5" s="11" t="n">
        <v>10</v>
      </c>
      <c r="F5" s="11" t="n">
        <v>5</v>
      </c>
    </row>
    <row r="6">
      <c r="A6" s="25" t="inlineStr">
        <is>
          <t>Albuquerque</t>
        </is>
      </c>
      <c r="B6" s="11" t="n">
        <v>23</v>
      </c>
      <c r="C6" s="11" t="inlineStr">
        <is>
          <t>#</t>
        </is>
      </c>
      <c r="D6" s="11" t="n">
        <v>23</v>
      </c>
      <c r="E6" s="11" t="n">
        <v>18</v>
      </c>
      <c r="F6" s="11" t="n">
        <v>5</v>
      </c>
    </row>
    <row r="7">
      <c r="A7" s="25" t="inlineStr">
        <is>
          <t>Atlanta</t>
        </is>
      </c>
      <c r="B7" s="11" t="n">
        <v>3</v>
      </c>
      <c r="C7" s="11" t="inlineStr">
        <is>
          <t>#</t>
        </is>
      </c>
      <c r="D7" s="11" t="n">
        <v>3</v>
      </c>
      <c r="E7" s="11" t="inlineStr">
        <is>
          <t>#</t>
        </is>
      </c>
      <c r="F7" s="11" t="n">
        <v>3</v>
      </c>
    </row>
    <row r="8">
      <c r="A8" s="25" t="inlineStr">
        <is>
          <t>Austin</t>
        </is>
      </c>
      <c r="B8" s="11" t="n">
        <v>24</v>
      </c>
      <c r="C8" s="11" t="n">
        <v>1</v>
      </c>
      <c r="D8" s="11" t="n">
        <v>23</v>
      </c>
      <c r="E8" s="11" t="n">
        <v>13</v>
      </c>
      <c r="F8" s="11" t="n">
        <v>10</v>
      </c>
    </row>
    <row r="9">
      <c r="A9" s="25" t="inlineStr">
        <is>
          <t>Baltimore City</t>
        </is>
      </c>
      <c r="B9" s="11" t="n">
        <v>7</v>
      </c>
      <c r="C9" s="11" t="n">
        <v>1</v>
      </c>
      <c r="D9" s="11" t="n">
        <v>6</v>
      </c>
      <c r="E9" s="11" t="n">
        <v>1</v>
      </c>
      <c r="F9" s="11" t="n">
        <v>5</v>
      </c>
    </row>
    <row r="10">
      <c r="A10" s="25" t="inlineStr">
        <is>
          <t>Boston</t>
        </is>
      </c>
      <c r="B10" s="11" t="n">
        <v>23</v>
      </c>
      <c r="C10" s="11" t="n">
        <v>4</v>
      </c>
      <c r="D10" s="11" t="n">
        <v>19</v>
      </c>
      <c r="E10" s="11" t="n">
        <v>13</v>
      </c>
      <c r="F10" s="11" t="n">
        <v>6</v>
      </c>
    </row>
    <row r="11">
      <c r="A11" s="25" t="inlineStr">
        <is>
          <t>Charlotte</t>
        </is>
      </c>
      <c r="B11" s="11" t="n">
        <v>15</v>
      </c>
      <c r="C11" s="11" t="n">
        <v>2</v>
      </c>
      <c r="D11" s="11" t="n">
        <v>13</v>
      </c>
      <c r="E11" s="11" t="n">
        <v>9</v>
      </c>
      <c r="F11" s="11" t="n">
        <v>4</v>
      </c>
    </row>
    <row r="12">
      <c r="A12" s="25" t="inlineStr">
        <is>
          <t>Chicago</t>
        </is>
      </c>
      <c r="B12" s="11" t="n">
        <v>21</v>
      </c>
      <c r="C12" s="11" t="n">
        <v>1</v>
      </c>
      <c r="D12" s="11" t="n">
        <v>20</v>
      </c>
      <c r="E12" s="11" t="n">
        <v>7</v>
      </c>
      <c r="F12" s="11" t="n">
        <v>13</v>
      </c>
    </row>
    <row r="13">
      <c r="A13" s="25" t="inlineStr">
        <is>
          <t>Clark County (NV)</t>
        </is>
      </c>
      <c r="B13" s="11" t="n">
        <v>14</v>
      </c>
      <c r="C13" s="11" t="inlineStr">
        <is>
          <t>#</t>
        </is>
      </c>
      <c r="D13" s="11" t="n">
        <v>13</v>
      </c>
      <c r="E13" s="11" t="n">
        <v>10</v>
      </c>
      <c r="F13" s="11" t="n">
        <v>3</v>
      </c>
    </row>
    <row r="14">
      <c r="A14" s="25" t="inlineStr">
        <is>
          <t>Cleveland</t>
        </is>
      </c>
      <c r="B14" s="11" t="n">
        <v>11</v>
      </c>
      <c r="C14" s="11" t="n">
        <v>1</v>
      </c>
      <c r="D14" s="11" t="n">
        <v>9</v>
      </c>
      <c r="E14" s="11" t="n">
        <v>3</v>
      </c>
      <c r="F14" s="11" t="n">
        <v>6</v>
      </c>
    </row>
    <row r="15">
      <c r="A15" s="25" t="inlineStr">
        <is>
          <t>Dallas</t>
        </is>
      </c>
      <c r="B15" s="11" t="n">
        <v>51</v>
      </c>
      <c r="C15" s="11" t="n">
        <v>2</v>
      </c>
      <c r="D15" s="11" t="n">
        <v>49</v>
      </c>
      <c r="E15" s="11" t="n">
        <v>33</v>
      </c>
      <c r="F15" s="11" t="n">
        <v>16</v>
      </c>
    </row>
    <row r="16">
      <c r="A16" s="25" t="inlineStr">
        <is>
          <t>Denver</t>
        </is>
      </c>
      <c r="B16" s="11" t="n">
        <v>27</v>
      </c>
      <c r="C16" s="11" t="n">
        <v>2</v>
      </c>
      <c r="D16" s="11" t="n">
        <v>25</v>
      </c>
      <c r="E16" s="11" t="n">
        <v>19</v>
      </c>
      <c r="F16" s="11" t="n">
        <v>6</v>
      </c>
    </row>
    <row r="17">
      <c r="A17" s="25" t="inlineStr">
        <is>
          <t>Detroit</t>
        </is>
      </c>
      <c r="B17" s="11" t="n">
        <v>17</v>
      </c>
      <c r="C17" s="11" t="n">
        <v>1</v>
      </c>
      <c r="D17" s="11" t="n">
        <v>16</v>
      </c>
      <c r="E17" s="11" t="n">
        <v>15</v>
      </c>
      <c r="F17" s="11" t="n">
        <v>1</v>
      </c>
    </row>
    <row r="18">
      <c r="A18" s="25" t="inlineStr">
        <is>
          <t>District of Columbia (DCPS)</t>
        </is>
      </c>
      <c r="B18" s="11" t="n">
        <v>14</v>
      </c>
      <c r="C18" s="11" t="n">
        <v>2</v>
      </c>
      <c r="D18" s="11" t="n">
        <v>12</v>
      </c>
      <c r="E18" s="11" t="n">
        <v>1</v>
      </c>
      <c r="F18" s="11" t="n">
        <v>11</v>
      </c>
    </row>
    <row r="19">
      <c r="A19" s="25" t="inlineStr">
        <is>
          <t>Duval County (FL)</t>
        </is>
      </c>
      <c r="B19" s="11" t="n">
        <v>5</v>
      </c>
      <c r="C19" s="11" t="inlineStr">
        <is>
          <t>#</t>
        </is>
      </c>
      <c r="D19" s="11" t="n">
        <v>5</v>
      </c>
      <c r="E19" s="11" t="n">
        <v>1</v>
      </c>
      <c r="F19" s="11" t="n">
        <v>4</v>
      </c>
    </row>
    <row r="20">
      <c r="A20" s="25" t="inlineStr">
        <is>
          <t>Fort Worth</t>
        </is>
      </c>
      <c r="B20" s="11" t="n">
        <v>42</v>
      </c>
      <c r="C20" s="11" t="inlineStr">
        <is>
          <t>#</t>
        </is>
      </c>
      <c r="D20" s="11" t="n">
        <v>42</v>
      </c>
      <c r="E20" s="11" t="n">
        <v>35</v>
      </c>
      <c r="F20" s="11" t="n">
        <v>7</v>
      </c>
    </row>
    <row r="21">
      <c r="A21" s="25" t="inlineStr">
        <is>
          <t>Fresno</t>
        </is>
      </c>
      <c r="B21" s="11" t="inlineStr">
        <is>
          <t>—</t>
        </is>
      </c>
      <c r="C21" s="11" t="inlineStr">
        <is>
          <t>—</t>
        </is>
      </c>
      <c r="D21" s="11" t="inlineStr">
        <is>
          <t>—</t>
        </is>
      </c>
      <c r="E21" s="11" t="inlineStr">
        <is>
          <t>—</t>
        </is>
      </c>
      <c r="F21" s="11" t="inlineStr">
        <is>
          <t>—</t>
        </is>
      </c>
    </row>
    <row r="22">
      <c r="A22" s="25" t="inlineStr">
        <is>
          <t>Guilford County (NC)</t>
        </is>
      </c>
      <c r="B22" s="11" t="n">
        <v>11</v>
      </c>
      <c r="C22" s="11" t="inlineStr">
        <is>
          <t>#</t>
        </is>
      </c>
      <c r="D22" s="11" t="n">
        <v>11</v>
      </c>
      <c r="E22" s="11" t="n">
        <v>6</v>
      </c>
      <c r="F22" s="11" t="n">
        <v>5</v>
      </c>
    </row>
    <row r="23">
      <c r="A23" s="25" t="inlineStr">
        <is>
          <t>Hillsborough County (FL)</t>
        </is>
      </c>
      <c r="B23" s="11" t="n">
        <v>7</v>
      </c>
      <c r="C23" s="11" t="n">
        <v>2</v>
      </c>
      <c r="D23" s="11" t="n">
        <v>5</v>
      </c>
      <c r="E23" s="11" t="n">
        <v>1</v>
      </c>
      <c r="F23" s="11" t="n">
        <v>4</v>
      </c>
    </row>
    <row r="24">
      <c r="A24" s="25" t="inlineStr">
        <is>
          <t>Houston</t>
        </is>
      </c>
      <c r="B24" s="11" t="n">
        <v>33</v>
      </c>
      <c r="C24" s="11" t="n">
        <v>2</v>
      </c>
      <c r="D24" s="11" t="n">
        <v>31</v>
      </c>
      <c r="E24" s="11" t="n">
        <v>22</v>
      </c>
      <c r="F24" s="11" t="n">
        <v>9</v>
      </c>
    </row>
    <row r="25">
      <c r="A25" s="25" t="inlineStr">
        <is>
          <t>Jefferson County (KY)</t>
        </is>
      </c>
      <c r="B25" s="11" t="n">
        <v>10</v>
      </c>
      <c r="C25" s="11" t="inlineStr">
        <is>
          <t>#</t>
        </is>
      </c>
      <c r="D25" s="11" t="n">
        <v>9</v>
      </c>
      <c r="E25" s="11" t="n">
        <v>2</v>
      </c>
      <c r="F25" s="11" t="n">
        <v>7</v>
      </c>
    </row>
    <row r="26">
      <c r="A26" s="25" t="inlineStr">
        <is>
          <t>Los Angeles</t>
        </is>
      </c>
      <c r="B26" s="11" t="n">
        <v>13</v>
      </c>
      <c r="C26" s="11" t="n">
        <v>1</v>
      </c>
      <c r="D26" s="11" t="n">
        <v>12</v>
      </c>
      <c r="E26" s="11" t="n">
        <v>8</v>
      </c>
      <c r="F26" s="11" t="n">
        <v>4</v>
      </c>
    </row>
    <row r="27">
      <c r="A27" s="25" t="inlineStr">
        <is>
          <t>Miami-Dade</t>
        </is>
      </c>
      <c r="B27" s="11" t="n">
        <v>11</v>
      </c>
      <c r="C27" s="11" t="n">
        <v>2</v>
      </c>
      <c r="D27" s="11" t="n">
        <v>10</v>
      </c>
      <c r="E27" s="11" t="n">
        <v>2</v>
      </c>
      <c r="F27" s="11" t="n">
        <v>8</v>
      </c>
    </row>
    <row r="28">
      <c r="A28" s="25" t="inlineStr">
        <is>
          <t>Milwaukee</t>
        </is>
      </c>
      <c r="B28" s="11" t="n">
        <v>17</v>
      </c>
      <c r="C28" s="11" t="n">
        <v>1</v>
      </c>
      <c r="D28" s="11" t="n">
        <v>16</v>
      </c>
      <c r="E28" s="11" t="n">
        <v>4</v>
      </c>
      <c r="F28" s="11" t="n">
        <v>12</v>
      </c>
    </row>
    <row r="29">
      <c r="A29" s="25" t="inlineStr">
        <is>
          <t>New York City</t>
        </is>
      </c>
      <c r="B29" s="11" t="n">
        <v>12</v>
      </c>
      <c r="C29" s="11" t="n">
        <v>1</v>
      </c>
      <c r="D29" s="11" t="n">
        <v>11</v>
      </c>
      <c r="E29" s="11" t="n">
        <v>1</v>
      </c>
      <c r="F29" s="11" t="n">
        <v>10</v>
      </c>
    </row>
    <row r="30">
      <c r="A30" s="25" t="inlineStr">
        <is>
          <t>Philadelphia</t>
        </is>
      </c>
      <c r="B30" s="11" t="n">
        <v>14</v>
      </c>
      <c r="C30" s="11" t="n">
        <v>2</v>
      </c>
      <c r="D30" s="11" t="n">
        <v>12</v>
      </c>
      <c r="E30" s="11" t="n">
        <v>5</v>
      </c>
      <c r="F30" s="11" t="n">
        <v>7</v>
      </c>
    </row>
    <row r="31">
      <c r="A31" s="25" t="inlineStr">
        <is>
          <t>San Diego</t>
        </is>
      </c>
      <c r="B31" s="11" t="n">
        <v>13</v>
      </c>
      <c r="C31" s="11" t="n">
        <v>1</v>
      </c>
      <c r="D31" s="11" t="n">
        <v>13</v>
      </c>
      <c r="E31" s="11" t="n">
        <v>11</v>
      </c>
      <c r="F31" s="11" t="n">
        <v>2</v>
      </c>
    </row>
    <row r="32">
      <c r="A32" s="31" t="inlineStr">
        <is>
          <t>Shelby County (TN)</t>
        </is>
      </c>
      <c r="B32" s="15" t="n">
        <v>6</v>
      </c>
      <c r="C32" s="15" t="inlineStr">
        <is>
          <t>#</t>
        </is>
      </c>
      <c r="D32" s="15" t="n">
        <v>5</v>
      </c>
      <c r="E32" s="15" t="n">
        <v>2</v>
      </c>
      <c r="F32" s="15" t="n">
        <v>3</v>
      </c>
    </row>
    <row r="33">
      <c r="A33" s="16" t="inlineStr">
        <is>
          <t>— Not available.</t>
        </is>
      </c>
    </row>
    <row r="34">
      <c r="A34" s="16" t="inlineStr">
        <is>
          <t># Rounds to zero.</t>
        </is>
      </c>
    </row>
    <row r="35">
      <c r="A35" s="16" t="inlineStr">
        <is>
          <t>¹ Large city includes students from all cities in the nation with populations of 250,000 or more including the participating districts.</t>
        </is>
      </c>
    </row>
    <row r="36">
      <c r="A36" s="16" t="inlineStr">
        <is>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is>
      </c>
    </row>
    <row r="37">
      <c r="A37" s="16" t="inlineStr">
        <is>
          <t>SOURCE: U.S. Department of Education, Institute of Education Sciences, National Center for Education Statistics, National Assessment of Educational Progress (NAEP), various years, 2002–22 Reading Assessments.</t>
        </is>
      </c>
    </row>
  </sheetData>
  <mergeCells count="2">
    <mergeCell ref="A2:A3"/>
    <mergeCell ref="B2:F2"/>
  </mergeCells>
  <pageMargins left="0.75" right="0.75" top="1" bottom="1" header="0.5" footer="0.5"/>
</worksheet>
</file>

<file path=xl/worksheets/sheet98.xml><?xml version="1.0" encoding="utf-8"?>
<worksheet xmlns="http://schemas.openxmlformats.org/spreadsheetml/2006/main">
  <sheetPr>
    <outlinePr summaryBelow="1" summaryRight="1"/>
    <pageSetUpPr/>
  </sheetPr>
  <dimension ref="A1:G62"/>
  <sheetViews>
    <sheetView workbookViewId="0">
      <selection activeCell="A1" sqref="A1"/>
    </sheetView>
  </sheetViews>
  <sheetFormatPr baseColWidth="8" defaultRowHeight="15"/>
  <cols>
    <col width="28" customWidth="1" min="1" max="1"/>
    <col width="19" customWidth="1" min="2" max="2"/>
    <col width="19" customWidth="1" min="3" max="3"/>
    <col width="18" customWidth="1" min="4" max="4"/>
    <col width="19" customWidth="1" min="5" max="5"/>
    <col width="19" customWidth="1" min="6" max="6"/>
    <col width="18" customWidth="1" min="7" max="7"/>
  </cols>
  <sheetData>
    <row r="1">
      <c r="A1" s="2" t="inlineStr">
        <is>
          <t>Table A-37. Percentage of fourth- and eighth-grade public school students assessed, excluded, and who are full-time remote and cannot be assessed in NAEP reading, by state/jurisdiction: 2022</t>
        </is>
      </c>
    </row>
    <row r="2">
      <c r="A2" s="17" t="inlineStr">
        <is>
          <t>State/jurisdiction</t>
        </is>
      </c>
      <c r="B2" s="18" t="inlineStr">
        <is>
          <t>Grade 4</t>
        </is>
      </c>
      <c r="C2" s="19" t="n"/>
      <c r="D2" s="19" t="n"/>
      <c r="E2" s="18" t="inlineStr">
        <is>
          <t>Grade 8</t>
        </is>
      </c>
      <c r="F2" s="19" t="n"/>
      <c r="G2" s="19" t="n"/>
    </row>
    <row r="3" ht="44.316" customHeight="1">
      <c r="A3" s="6" t="n"/>
      <c r="B3" s="20" t="inlineStr">
        <is>
          <t>Assessed</t>
        </is>
      </c>
      <c r="C3" s="21" t="inlineStr">
        <is>
          <t>Excluded</t>
        </is>
      </c>
      <c r="D3" s="21" t="inlineStr">
        <is>
          <t>Full-time remote students who cannot be assessed</t>
        </is>
      </c>
      <c r="E3" s="22" t="inlineStr">
        <is>
          <t>Assessed</t>
        </is>
      </c>
      <c r="F3" s="21" t="inlineStr">
        <is>
          <t>Excluded</t>
        </is>
      </c>
      <c r="G3" s="20" t="inlineStr">
        <is>
          <t>Full-time remote students who cannot be assessed</t>
        </is>
      </c>
    </row>
    <row r="4">
      <c r="A4" s="10" t="inlineStr">
        <is>
          <t>Nation</t>
        </is>
      </c>
      <c r="B4" s="11" t="n">
        <v>97</v>
      </c>
      <c r="C4" s="11" t="n">
        <v>2</v>
      </c>
      <c r="D4" s="11" t="n">
        <v>1</v>
      </c>
      <c r="E4" s="27" t="n">
        <v>97</v>
      </c>
      <c r="F4" s="11" t="n">
        <v>2</v>
      </c>
      <c r="G4" s="11" t="n">
        <v>1</v>
      </c>
    </row>
    <row r="5">
      <c r="A5" s="10" t="inlineStr">
        <is>
          <t>Nation (public)</t>
        </is>
      </c>
      <c r="B5" s="11" t="n">
        <v>97</v>
      </c>
      <c r="C5" s="11" t="n">
        <v>2</v>
      </c>
      <c r="D5" s="11" t="n">
        <v>1</v>
      </c>
      <c r="E5" s="27" t="n">
        <v>97</v>
      </c>
      <c r="F5" s="11" t="n">
        <v>2</v>
      </c>
      <c r="G5" s="11" t="n">
        <v>1</v>
      </c>
    </row>
    <row r="6">
      <c r="A6" s="25" t="inlineStr">
        <is>
          <t>Alabama</t>
        </is>
      </c>
      <c r="B6" s="11" t="n">
        <v>98</v>
      </c>
      <c r="C6" s="11" t="n">
        <v>1</v>
      </c>
      <c r="D6" s="11" t="inlineStr">
        <is>
          <t>#</t>
        </is>
      </c>
      <c r="E6" s="27" t="n">
        <v>98</v>
      </c>
      <c r="F6" s="11" t="n">
        <v>1</v>
      </c>
      <c r="G6" s="11" t="n">
        <v>1</v>
      </c>
    </row>
    <row r="7">
      <c r="A7" s="25" t="inlineStr">
        <is>
          <t>Alaska</t>
        </is>
      </c>
      <c r="B7" s="11" t="n">
        <v>98</v>
      </c>
      <c r="C7" s="11" t="n">
        <v>1</v>
      </c>
      <c r="D7" s="11" t="n">
        <v>1</v>
      </c>
      <c r="E7" s="27" t="n">
        <v>98</v>
      </c>
      <c r="F7" s="11" t="inlineStr">
        <is>
          <t>#</t>
        </is>
      </c>
      <c r="G7" s="11" t="n">
        <v>2</v>
      </c>
    </row>
    <row r="8">
      <c r="A8" s="25" t="inlineStr">
        <is>
          <t>Arizona</t>
        </is>
      </c>
      <c r="B8" s="11" t="n">
        <v>98</v>
      </c>
      <c r="C8" s="11" t="n">
        <v>1</v>
      </c>
      <c r="D8" s="11" t="inlineStr">
        <is>
          <t>#</t>
        </is>
      </c>
      <c r="E8" s="27" t="n">
        <v>97</v>
      </c>
      <c r="F8" s="11" t="n">
        <v>2</v>
      </c>
      <c r="G8" s="11" t="n">
        <v>1</v>
      </c>
    </row>
    <row r="9">
      <c r="A9" s="25" t="inlineStr">
        <is>
          <t>Arkansas</t>
        </is>
      </c>
      <c r="B9" s="11" t="n">
        <v>97</v>
      </c>
      <c r="C9" s="11" t="n">
        <v>2</v>
      </c>
      <c r="D9" s="11" t="n">
        <v>2</v>
      </c>
      <c r="E9" s="27" t="n">
        <v>96</v>
      </c>
      <c r="F9" s="11" t="n">
        <v>2</v>
      </c>
      <c r="G9" s="11" t="n">
        <v>2</v>
      </c>
    </row>
    <row r="10">
      <c r="A10" s="25" t="inlineStr">
        <is>
          <t>California</t>
        </is>
      </c>
      <c r="B10" s="11" t="n">
        <v>97</v>
      </c>
      <c r="C10" s="11" t="n">
        <v>2</v>
      </c>
      <c r="D10" s="11" t="inlineStr">
        <is>
          <t>#</t>
        </is>
      </c>
      <c r="E10" s="27" t="n">
        <v>97</v>
      </c>
      <c r="F10" s="11" t="n">
        <v>2</v>
      </c>
      <c r="G10" s="11" t="n">
        <v>1</v>
      </c>
    </row>
    <row r="11">
      <c r="A11" s="25" t="inlineStr">
        <is>
          <t>Colorado</t>
        </is>
      </c>
      <c r="B11" s="11" t="n">
        <v>97</v>
      </c>
      <c r="C11" s="11" t="n">
        <v>3</v>
      </c>
      <c r="D11" s="11" t="inlineStr">
        <is>
          <t>#</t>
        </is>
      </c>
      <c r="E11" s="27" t="n">
        <v>98</v>
      </c>
      <c r="F11" s="11" t="n">
        <v>2</v>
      </c>
      <c r="G11" s="11" t="inlineStr">
        <is>
          <t>#</t>
        </is>
      </c>
    </row>
    <row r="12">
      <c r="A12" s="25" t="inlineStr">
        <is>
          <t>Connecticut</t>
        </is>
      </c>
      <c r="B12" s="11" t="n">
        <v>97</v>
      </c>
      <c r="C12" s="11" t="n">
        <v>3</v>
      </c>
      <c r="D12" s="11" t="inlineStr">
        <is>
          <t>#</t>
        </is>
      </c>
      <c r="E12" s="27" t="n">
        <v>98</v>
      </c>
      <c r="F12" s="11" t="n">
        <v>2</v>
      </c>
      <c r="G12" s="11" t="inlineStr">
        <is>
          <t>#</t>
        </is>
      </c>
    </row>
    <row r="13">
      <c r="A13" s="25" t="inlineStr">
        <is>
          <t>Delaware</t>
        </is>
      </c>
      <c r="B13" s="11" t="n">
        <v>97</v>
      </c>
      <c r="C13" s="11" t="n">
        <v>1</v>
      </c>
      <c r="D13" s="11" t="n">
        <v>2</v>
      </c>
      <c r="E13" s="27" t="n">
        <v>97</v>
      </c>
      <c r="F13" s="11" t="n">
        <v>1</v>
      </c>
      <c r="G13" s="11" t="n">
        <v>2</v>
      </c>
    </row>
    <row r="14">
      <c r="A14" s="25" t="inlineStr">
        <is>
          <t>Florida</t>
        </is>
      </c>
      <c r="B14" s="11" t="n">
        <v>98</v>
      </c>
      <c r="C14" s="11" t="n">
        <v>2</v>
      </c>
      <c r="D14" s="11" t="inlineStr">
        <is>
          <t>#</t>
        </is>
      </c>
      <c r="E14" s="27" t="n">
        <v>97</v>
      </c>
      <c r="F14" s="11" t="n">
        <v>2</v>
      </c>
      <c r="G14" s="11" t="n">
        <v>1</v>
      </c>
    </row>
    <row r="15">
      <c r="A15" s="25" t="inlineStr">
        <is>
          <t>Georgia</t>
        </is>
      </c>
      <c r="B15" s="11" t="n">
        <v>96</v>
      </c>
      <c r="C15" s="11" t="n">
        <v>2</v>
      </c>
      <c r="D15" s="11" t="n">
        <v>2</v>
      </c>
      <c r="E15" s="27" t="n">
        <v>95</v>
      </c>
      <c r="F15" s="11" t="n">
        <v>2</v>
      </c>
      <c r="G15" s="11" t="n">
        <v>3</v>
      </c>
    </row>
    <row r="16">
      <c r="A16" s="25" t="inlineStr">
        <is>
          <t>Hawaii</t>
        </is>
      </c>
      <c r="B16" s="11" t="n">
        <v>94</v>
      </c>
      <c r="C16" s="11" t="n">
        <v>1</v>
      </c>
      <c r="D16" s="11" t="n">
        <v>4</v>
      </c>
      <c r="E16" s="27" t="n">
        <v>93</v>
      </c>
      <c r="F16" s="11" t="n">
        <v>1</v>
      </c>
      <c r="G16" s="11" t="n">
        <v>6</v>
      </c>
    </row>
    <row r="17">
      <c r="A17" s="25" t="inlineStr">
        <is>
          <t>Idaho</t>
        </is>
      </c>
      <c r="B17" s="11" t="n">
        <v>98</v>
      </c>
      <c r="C17" s="11" t="n">
        <v>2</v>
      </c>
      <c r="D17" s="11" t="inlineStr">
        <is>
          <t>#</t>
        </is>
      </c>
      <c r="E17" s="27" t="n">
        <v>97</v>
      </c>
      <c r="F17" s="11" t="n">
        <v>2</v>
      </c>
      <c r="G17" s="11" t="n">
        <v>1</v>
      </c>
    </row>
    <row r="18">
      <c r="A18" s="25" t="inlineStr">
        <is>
          <t>Illinois</t>
        </is>
      </c>
      <c r="B18" s="11" t="n">
        <v>99</v>
      </c>
      <c r="C18" s="11" t="n">
        <v>1</v>
      </c>
      <c r="D18" s="11" t="inlineStr">
        <is>
          <t>#</t>
        </is>
      </c>
      <c r="E18" s="27" t="n">
        <v>98</v>
      </c>
      <c r="F18" s="11" t="n">
        <v>1</v>
      </c>
      <c r="G18" s="11" t="n">
        <v>1</v>
      </c>
    </row>
    <row r="19">
      <c r="A19" s="25" t="inlineStr">
        <is>
          <t>Indiana</t>
        </is>
      </c>
      <c r="B19" s="11" t="n">
        <v>98</v>
      </c>
      <c r="C19" s="11" t="n">
        <v>1</v>
      </c>
      <c r="D19" s="11" t="n">
        <v>1</v>
      </c>
      <c r="E19" s="27" t="n">
        <v>97</v>
      </c>
      <c r="F19" s="11" t="inlineStr">
        <is>
          <t>#</t>
        </is>
      </c>
      <c r="G19" s="11" t="n">
        <v>3</v>
      </c>
    </row>
    <row r="20">
      <c r="A20" s="25" t="inlineStr">
        <is>
          <t>Iowa</t>
        </is>
      </c>
      <c r="B20" s="11" t="n">
        <v>99</v>
      </c>
      <c r="C20" s="11" t="n">
        <v>1</v>
      </c>
      <c r="D20" s="11" t="inlineStr">
        <is>
          <t>#</t>
        </is>
      </c>
      <c r="E20" s="27" t="n">
        <v>98</v>
      </c>
      <c r="F20" s="11" t="n">
        <v>1</v>
      </c>
      <c r="G20" s="11" t="n">
        <v>1</v>
      </c>
    </row>
    <row r="21">
      <c r="A21" s="25" t="inlineStr">
        <is>
          <t>Kansas</t>
        </is>
      </c>
      <c r="B21" s="11" t="n">
        <v>99</v>
      </c>
      <c r="C21" s="11" t="n">
        <v>1</v>
      </c>
      <c r="D21" s="11" t="inlineStr">
        <is>
          <t>#</t>
        </is>
      </c>
      <c r="E21" s="27" t="n">
        <v>98</v>
      </c>
      <c r="F21" s="11" t="n">
        <v>1</v>
      </c>
      <c r="G21" s="11" t="inlineStr">
        <is>
          <t>#</t>
        </is>
      </c>
    </row>
    <row r="22">
      <c r="A22" s="25" t="inlineStr">
        <is>
          <t>Kentucky</t>
        </is>
      </c>
      <c r="B22" s="11" t="n">
        <v>96</v>
      </c>
      <c r="C22" s="11" t="n">
        <v>3</v>
      </c>
      <c r="D22" s="11" t="n">
        <v>1</v>
      </c>
      <c r="E22" s="27" t="n">
        <v>95</v>
      </c>
      <c r="F22" s="11" t="n">
        <v>2</v>
      </c>
      <c r="G22" s="11" t="n">
        <v>3</v>
      </c>
    </row>
    <row r="23">
      <c r="A23" s="25" t="inlineStr">
        <is>
          <t>Louisiana</t>
        </is>
      </c>
      <c r="B23" s="11" t="n">
        <v>97</v>
      </c>
      <c r="C23" s="11" t="n">
        <v>2</v>
      </c>
      <c r="D23" s="11" t="n">
        <v>1</v>
      </c>
      <c r="E23" s="27" t="n">
        <v>95</v>
      </c>
      <c r="F23" s="11" t="n">
        <v>3</v>
      </c>
      <c r="G23" s="11" t="n">
        <v>2</v>
      </c>
    </row>
    <row r="24">
      <c r="A24" s="25" t="inlineStr">
        <is>
          <t>Maine</t>
        </is>
      </c>
      <c r="B24" s="11" t="n">
        <v>99</v>
      </c>
      <c r="C24" s="11" t="n">
        <v>1</v>
      </c>
      <c r="D24" s="11" t="inlineStr">
        <is>
          <t>#</t>
        </is>
      </c>
      <c r="E24" s="27" t="n">
        <v>98</v>
      </c>
      <c r="F24" s="11" t="n">
        <v>1</v>
      </c>
      <c r="G24" s="11" t="n">
        <v>1</v>
      </c>
    </row>
    <row r="25">
      <c r="A25" s="25" t="inlineStr">
        <is>
          <t>Maryland</t>
        </is>
      </c>
      <c r="B25" s="11" t="n">
        <v>96</v>
      </c>
      <c r="C25" s="11" t="n">
        <v>2</v>
      </c>
      <c r="D25" s="11" t="n">
        <v>3</v>
      </c>
      <c r="E25" s="27" t="n">
        <v>97</v>
      </c>
      <c r="F25" s="11" t="n">
        <v>2</v>
      </c>
      <c r="G25" s="11" t="n">
        <v>1</v>
      </c>
    </row>
    <row r="26">
      <c r="A26" s="25" t="inlineStr">
        <is>
          <t>Massachusetts</t>
        </is>
      </c>
      <c r="B26" s="11" t="n">
        <v>98</v>
      </c>
      <c r="C26" s="11" t="n">
        <v>2</v>
      </c>
      <c r="D26" s="11" t="inlineStr">
        <is>
          <t>#</t>
        </is>
      </c>
      <c r="E26" s="27" t="n">
        <v>97</v>
      </c>
      <c r="F26" s="11" t="n">
        <v>3</v>
      </c>
      <c r="G26" s="11" t="inlineStr">
        <is>
          <t>#</t>
        </is>
      </c>
    </row>
    <row r="27">
      <c r="A27" s="25" t="inlineStr">
        <is>
          <t>Michigan</t>
        </is>
      </c>
      <c r="B27" s="11" t="n">
        <v>96</v>
      </c>
      <c r="C27" s="11" t="n">
        <v>3</v>
      </c>
      <c r="D27" s="11" t="n">
        <v>2</v>
      </c>
      <c r="E27" s="27" t="n">
        <v>96</v>
      </c>
      <c r="F27" s="11" t="n">
        <v>1</v>
      </c>
      <c r="G27" s="11" t="n">
        <v>3</v>
      </c>
    </row>
    <row r="28">
      <c r="A28" s="25" t="inlineStr">
        <is>
          <t>Minnesota</t>
        </is>
      </c>
      <c r="B28" s="11" t="n">
        <v>96</v>
      </c>
      <c r="C28" s="11" t="n">
        <v>4</v>
      </c>
      <c r="D28" s="11" t="n">
        <v>1</v>
      </c>
      <c r="E28" s="27" t="n">
        <v>98</v>
      </c>
      <c r="F28" s="11" t="n">
        <v>2</v>
      </c>
      <c r="G28" s="11" t="inlineStr">
        <is>
          <t>#</t>
        </is>
      </c>
    </row>
    <row r="29">
      <c r="A29" s="25" t="inlineStr">
        <is>
          <t>Mississippi</t>
        </is>
      </c>
      <c r="B29" s="11" t="n">
        <v>98</v>
      </c>
      <c r="C29" s="11" t="n">
        <v>1</v>
      </c>
      <c r="D29" s="11" t="n">
        <v>1</v>
      </c>
      <c r="E29" s="27" t="n">
        <v>99</v>
      </c>
      <c r="F29" s="11" t="n">
        <v>1</v>
      </c>
      <c r="G29" s="11" t="inlineStr">
        <is>
          <t>#</t>
        </is>
      </c>
    </row>
    <row r="30">
      <c r="A30" s="25" t="inlineStr">
        <is>
          <t>Missouri</t>
        </is>
      </c>
      <c r="B30" s="11" t="n">
        <v>98</v>
      </c>
      <c r="C30" s="11" t="n">
        <v>1</v>
      </c>
      <c r="D30" s="11" t="n">
        <v>1</v>
      </c>
      <c r="E30" s="27" t="n">
        <v>95</v>
      </c>
      <c r="F30" s="11" t="n">
        <v>1</v>
      </c>
      <c r="G30" s="11" t="n">
        <v>4</v>
      </c>
    </row>
    <row r="31">
      <c r="A31" s="25" t="inlineStr">
        <is>
          <t>Montana</t>
        </is>
      </c>
      <c r="B31" s="11" t="n">
        <v>98</v>
      </c>
      <c r="C31" s="11" t="n">
        <v>1</v>
      </c>
      <c r="D31" s="11" t="inlineStr">
        <is>
          <t>#</t>
        </is>
      </c>
      <c r="E31" s="27" t="n">
        <v>98</v>
      </c>
      <c r="F31" s="11" t="n">
        <v>1</v>
      </c>
      <c r="G31" s="11" t="n">
        <v>1</v>
      </c>
    </row>
    <row r="32">
      <c r="A32" s="25" t="inlineStr">
        <is>
          <t>Nebraska</t>
        </is>
      </c>
      <c r="B32" s="11" t="n">
        <v>99</v>
      </c>
      <c r="C32" s="11" t="n">
        <v>1</v>
      </c>
      <c r="D32" s="11" t="inlineStr">
        <is>
          <t>#</t>
        </is>
      </c>
      <c r="E32" s="27" t="n">
        <v>98</v>
      </c>
      <c r="F32" s="11" t="n">
        <v>1</v>
      </c>
      <c r="G32" s="11" t="inlineStr">
        <is>
          <t>#</t>
        </is>
      </c>
    </row>
    <row r="33">
      <c r="A33" s="25" t="inlineStr">
        <is>
          <t>Nevada</t>
        </is>
      </c>
      <c r="B33" s="11" t="n">
        <v>98</v>
      </c>
      <c r="C33" s="11" t="n">
        <v>2</v>
      </c>
      <c r="D33" s="11" t="inlineStr">
        <is>
          <t>#</t>
        </is>
      </c>
      <c r="E33" s="27" t="n">
        <v>98</v>
      </c>
      <c r="F33" s="11" t="n">
        <v>1</v>
      </c>
      <c r="G33" s="11" t="n">
        <v>1</v>
      </c>
    </row>
    <row r="34">
      <c r="A34" s="25" t="inlineStr">
        <is>
          <t>New Hampshire</t>
        </is>
      </c>
      <c r="B34" s="11" t="n">
        <v>99</v>
      </c>
      <c r="C34" s="11" t="n">
        <v>1</v>
      </c>
      <c r="D34" s="11" t="inlineStr">
        <is>
          <t>#</t>
        </is>
      </c>
      <c r="E34" s="27" t="n">
        <v>99</v>
      </c>
      <c r="F34" s="11" t="n">
        <v>1</v>
      </c>
      <c r="G34" s="11" t="inlineStr">
        <is>
          <t>#</t>
        </is>
      </c>
    </row>
    <row r="35">
      <c r="A35" s="25" t="inlineStr">
        <is>
          <t>New Jersey</t>
        </is>
      </c>
      <c r="B35" s="11" t="n">
        <v>97</v>
      </c>
      <c r="C35" s="11" t="n">
        <v>3</v>
      </c>
      <c r="D35" s="11" t="inlineStr">
        <is>
          <t>#</t>
        </is>
      </c>
      <c r="E35" s="27" t="n">
        <v>98</v>
      </c>
      <c r="F35" s="11" t="n">
        <v>2</v>
      </c>
      <c r="G35" s="11" t="inlineStr">
        <is>
          <t>#</t>
        </is>
      </c>
    </row>
    <row r="36">
      <c r="A36" s="25" t="inlineStr">
        <is>
          <t>New Mexico</t>
        </is>
      </c>
      <c r="B36" s="11" t="n">
        <v>97</v>
      </c>
      <c r="C36" s="11" t="n">
        <v>1</v>
      </c>
      <c r="D36" s="11" t="n">
        <v>2</v>
      </c>
      <c r="E36" s="27" t="n">
        <v>96</v>
      </c>
      <c r="F36" s="11" t="n">
        <v>2</v>
      </c>
      <c r="G36" s="11" t="n">
        <v>3</v>
      </c>
    </row>
    <row r="37">
      <c r="A37" s="25" t="inlineStr">
        <is>
          <t>New York</t>
        </is>
      </c>
      <c r="B37" s="11" t="n">
        <v>98</v>
      </c>
      <c r="C37" s="11" t="n">
        <v>2</v>
      </c>
      <c r="D37" s="11" t="inlineStr">
        <is>
          <t>#</t>
        </is>
      </c>
      <c r="E37" s="27" t="n">
        <v>98</v>
      </c>
      <c r="F37" s="11" t="n">
        <v>2</v>
      </c>
      <c r="G37" s="11" t="inlineStr">
        <is>
          <t>#</t>
        </is>
      </c>
    </row>
    <row r="38">
      <c r="A38" s="25" t="inlineStr">
        <is>
          <t>North Carolina</t>
        </is>
      </c>
      <c r="B38" s="11" t="n">
        <v>97</v>
      </c>
      <c r="C38" s="11" t="n">
        <v>2</v>
      </c>
      <c r="D38" s="11" t="n">
        <v>1</v>
      </c>
      <c r="E38" s="27" t="n">
        <v>97</v>
      </c>
      <c r="F38" s="11" t="n">
        <v>2</v>
      </c>
      <c r="G38" s="11" t="n">
        <v>1</v>
      </c>
    </row>
    <row r="39">
      <c r="A39" s="25" t="inlineStr">
        <is>
          <t>North Dakota</t>
        </is>
      </c>
      <c r="B39" s="11" t="n">
        <v>98</v>
      </c>
      <c r="C39" s="11" t="n">
        <v>2</v>
      </c>
      <c r="D39" s="11" t="inlineStr">
        <is>
          <t>#</t>
        </is>
      </c>
      <c r="E39" s="27" t="n">
        <v>98</v>
      </c>
      <c r="F39" s="11" t="n">
        <v>2</v>
      </c>
      <c r="G39" s="11" t="inlineStr">
        <is>
          <t>#</t>
        </is>
      </c>
    </row>
    <row r="40">
      <c r="A40" s="25" t="inlineStr">
        <is>
          <t>Ohio</t>
        </is>
      </c>
      <c r="B40" s="11" t="n">
        <v>98</v>
      </c>
      <c r="C40" s="11" t="n">
        <v>2</v>
      </c>
      <c r="D40" s="11" t="inlineStr">
        <is>
          <t>#</t>
        </is>
      </c>
      <c r="E40" s="27" t="n">
        <v>98</v>
      </c>
      <c r="F40" s="11" t="n">
        <v>1</v>
      </c>
      <c r="G40" s="11" t="n">
        <v>1</v>
      </c>
    </row>
    <row r="41">
      <c r="A41" s="25" t="inlineStr">
        <is>
          <t>Oklahoma</t>
        </is>
      </c>
      <c r="B41" s="11" t="n">
        <v>97</v>
      </c>
      <c r="C41" s="11" t="n">
        <v>2</v>
      </c>
      <c r="D41" s="11" t="n">
        <v>1</v>
      </c>
      <c r="E41" s="27" t="n">
        <v>95</v>
      </c>
      <c r="F41" s="11" t="n">
        <v>2</v>
      </c>
      <c r="G41" s="11" t="n">
        <v>3</v>
      </c>
    </row>
    <row r="42">
      <c r="A42" s="25" t="inlineStr">
        <is>
          <t>Oregon</t>
        </is>
      </c>
      <c r="B42" s="11" t="n">
        <v>96</v>
      </c>
      <c r="C42" s="11" t="n">
        <v>2</v>
      </c>
      <c r="D42" s="11" t="n">
        <v>2</v>
      </c>
      <c r="E42" s="27" t="n">
        <v>95</v>
      </c>
      <c r="F42" s="11" t="n">
        <v>1</v>
      </c>
      <c r="G42" s="11" t="n">
        <v>4</v>
      </c>
    </row>
    <row r="43">
      <c r="A43" s="25" t="inlineStr">
        <is>
          <t>Pennsylvania</t>
        </is>
      </c>
      <c r="B43" s="11" t="n">
        <v>96</v>
      </c>
      <c r="C43" s="11" t="n">
        <v>2</v>
      </c>
      <c r="D43" s="11" t="n">
        <v>2</v>
      </c>
      <c r="E43" s="27" t="n">
        <v>94</v>
      </c>
      <c r="F43" s="11" t="n">
        <v>2</v>
      </c>
      <c r="G43" s="11" t="n">
        <v>5</v>
      </c>
    </row>
    <row r="44">
      <c r="A44" s="25" t="inlineStr">
        <is>
          <t>Rhode Island</t>
        </is>
      </c>
      <c r="B44" s="11" t="n">
        <v>99</v>
      </c>
      <c r="C44" s="11" t="n">
        <v>1</v>
      </c>
      <c r="D44" s="11" t="inlineStr">
        <is>
          <t>#</t>
        </is>
      </c>
      <c r="E44" s="27" t="n">
        <v>98</v>
      </c>
      <c r="F44" s="11" t="n">
        <v>2</v>
      </c>
      <c r="G44" s="11" t="inlineStr">
        <is>
          <t>#</t>
        </is>
      </c>
    </row>
    <row r="45">
      <c r="A45" s="25" t="inlineStr">
        <is>
          <t>South Carolina</t>
        </is>
      </c>
      <c r="B45" s="11" t="n">
        <v>95</v>
      </c>
      <c r="C45" s="11" t="n">
        <v>2</v>
      </c>
      <c r="D45" s="11" t="n">
        <v>3</v>
      </c>
      <c r="E45" s="27" t="n">
        <v>96</v>
      </c>
      <c r="F45" s="11" t="n">
        <v>1</v>
      </c>
      <c r="G45" s="11" t="n">
        <v>2</v>
      </c>
    </row>
    <row r="46">
      <c r="A46" s="25" t="inlineStr">
        <is>
          <t>South Dakota</t>
        </is>
      </c>
      <c r="B46" s="11" t="n">
        <v>99</v>
      </c>
      <c r="C46" s="11" t="n">
        <v>1</v>
      </c>
      <c r="D46" s="11" t="inlineStr">
        <is>
          <t>#</t>
        </is>
      </c>
      <c r="E46" s="27" t="n">
        <v>98</v>
      </c>
      <c r="F46" s="11" t="n">
        <v>2</v>
      </c>
      <c r="G46" s="11" t="n">
        <v>1</v>
      </c>
    </row>
    <row r="47">
      <c r="A47" s="25" t="inlineStr">
        <is>
          <t>Tennessee</t>
        </is>
      </c>
      <c r="B47" s="11" t="n">
        <v>98</v>
      </c>
      <c r="C47" s="11" t="n">
        <v>2</v>
      </c>
      <c r="D47" s="11" t="inlineStr">
        <is>
          <t>#</t>
        </is>
      </c>
      <c r="E47" s="27" t="n">
        <v>97</v>
      </c>
      <c r="F47" s="11" t="n">
        <v>3</v>
      </c>
      <c r="G47" s="11" t="inlineStr">
        <is>
          <t>#</t>
        </is>
      </c>
    </row>
    <row r="48">
      <c r="A48" s="25" t="inlineStr">
        <is>
          <t>Texas</t>
        </is>
      </c>
      <c r="B48" s="11" t="n">
        <v>96</v>
      </c>
      <c r="C48" s="11" t="n">
        <v>3</v>
      </c>
      <c r="D48" s="11" t="n">
        <v>1</v>
      </c>
      <c r="E48" s="27" t="n">
        <v>98</v>
      </c>
      <c r="F48" s="11" t="n">
        <v>2</v>
      </c>
      <c r="G48" s="11" t="inlineStr">
        <is>
          <t>#</t>
        </is>
      </c>
    </row>
    <row r="49">
      <c r="A49" s="25" t="inlineStr">
        <is>
          <t>Utah</t>
        </is>
      </c>
      <c r="B49" s="11" t="n">
        <v>98</v>
      </c>
      <c r="C49" s="11" t="n">
        <v>1</v>
      </c>
      <c r="D49" s="11" t="n">
        <v>1</v>
      </c>
      <c r="E49" s="27" t="n">
        <v>97</v>
      </c>
      <c r="F49" s="11" t="n">
        <v>1</v>
      </c>
      <c r="G49" s="11" t="n">
        <v>1</v>
      </c>
    </row>
    <row r="50">
      <c r="A50" s="25" t="inlineStr">
        <is>
          <t>Vermont</t>
        </is>
      </c>
      <c r="B50" s="11" t="n">
        <v>99</v>
      </c>
      <c r="C50" s="11" t="n">
        <v>1</v>
      </c>
      <c r="D50" s="11" t="inlineStr">
        <is>
          <t>#</t>
        </is>
      </c>
      <c r="E50" s="27" t="n">
        <v>98</v>
      </c>
      <c r="F50" s="11" t="n">
        <v>2</v>
      </c>
      <c r="G50" s="11" t="inlineStr">
        <is>
          <t>#</t>
        </is>
      </c>
    </row>
    <row r="51">
      <c r="A51" s="25" t="inlineStr">
        <is>
          <t>Virginia</t>
        </is>
      </c>
      <c r="B51" s="11" t="n">
        <v>96</v>
      </c>
      <c r="C51" s="11" t="n">
        <v>2</v>
      </c>
      <c r="D51" s="11" t="n">
        <v>1</v>
      </c>
      <c r="E51" s="27" t="n">
        <v>94</v>
      </c>
      <c r="F51" s="11" t="n">
        <v>2</v>
      </c>
      <c r="G51" s="11" t="n">
        <v>4</v>
      </c>
    </row>
    <row r="52">
      <c r="A52" s="25" t="inlineStr">
        <is>
          <t>Washington</t>
        </is>
      </c>
      <c r="B52" s="11" t="n">
        <v>98</v>
      </c>
      <c r="C52" s="11" t="n">
        <v>2</v>
      </c>
      <c r="D52" s="11" t="inlineStr">
        <is>
          <t>#</t>
        </is>
      </c>
      <c r="E52" s="27" t="n">
        <v>98</v>
      </c>
      <c r="F52" s="11" t="n">
        <v>2</v>
      </c>
      <c r="G52" s="11" t="n">
        <v>1</v>
      </c>
    </row>
    <row r="53">
      <c r="A53" s="25" t="inlineStr">
        <is>
          <t>West Virginia</t>
        </is>
      </c>
      <c r="B53" s="11" t="n">
        <v>97</v>
      </c>
      <c r="C53" s="11" t="n">
        <v>2</v>
      </c>
      <c r="D53" s="11" t="n">
        <v>1</v>
      </c>
      <c r="E53" s="27" t="n">
        <v>96</v>
      </c>
      <c r="F53" s="11" t="n">
        <v>2</v>
      </c>
      <c r="G53" s="11" t="n">
        <v>3</v>
      </c>
    </row>
    <row r="54">
      <c r="A54" s="25" t="inlineStr">
        <is>
          <t>Wisconsin</t>
        </is>
      </c>
      <c r="B54" s="11" t="n">
        <v>99</v>
      </c>
      <c r="C54" s="11" t="n">
        <v>1</v>
      </c>
      <c r="D54" s="11" t="inlineStr">
        <is>
          <t>#</t>
        </is>
      </c>
      <c r="E54" s="27" t="n">
        <v>98</v>
      </c>
      <c r="F54" s="11" t="n">
        <v>1</v>
      </c>
      <c r="G54" s="11" t="n">
        <v>1</v>
      </c>
    </row>
    <row r="55">
      <c r="A55" s="25" t="inlineStr">
        <is>
          <t>Wyoming</t>
        </is>
      </c>
      <c r="B55" s="11" t="n">
        <v>96</v>
      </c>
      <c r="C55" s="11" t="n">
        <v>2</v>
      </c>
      <c r="D55" s="11" t="n">
        <v>2</v>
      </c>
      <c r="E55" s="27" t="n">
        <v>95</v>
      </c>
      <c r="F55" s="11" t="n">
        <v>2</v>
      </c>
      <c r="G55" s="11" t="n">
        <v>4</v>
      </c>
    </row>
    <row r="56">
      <c r="A56" s="12" t="inlineStr">
        <is>
          <t>Other jurisdictions</t>
        </is>
      </c>
      <c r="B56" s="13" t="n"/>
      <c r="C56" s="13" t="n"/>
      <c r="D56" s="13" t="n"/>
      <c r="E56" s="13" t="n"/>
      <c r="F56" s="13" t="n"/>
      <c r="G56" s="13" t="n"/>
    </row>
    <row r="57">
      <c r="A57" s="26" t="inlineStr">
        <is>
          <t>District of Columbia</t>
        </is>
      </c>
      <c r="B57" s="11" t="n">
        <v>95</v>
      </c>
      <c r="C57" s="11" t="n">
        <v>4</v>
      </c>
      <c r="D57" s="11" t="n">
        <v>1</v>
      </c>
      <c r="E57" s="27" t="n">
        <v>96</v>
      </c>
      <c r="F57" s="11" t="n">
        <v>3</v>
      </c>
      <c r="G57" s="11" t="n">
        <v>1</v>
      </c>
    </row>
    <row r="58">
      <c r="A58" s="28" t="inlineStr">
        <is>
          <t>DoDEA¹</t>
        </is>
      </c>
      <c r="B58" s="15" t="n">
        <v>97</v>
      </c>
      <c r="C58" s="15" t="n">
        <v>2</v>
      </c>
      <c r="D58" s="15" t="n">
        <v>1</v>
      </c>
      <c r="E58" s="32" t="n">
        <v>97</v>
      </c>
      <c r="F58" s="15" t="n">
        <v>2</v>
      </c>
      <c r="G58" s="15" t="n">
        <v>1</v>
      </c>
    </row>
    <row r="59">
      <c r="A59" s="16" t="inlineStr">
        <is>
          <t># Rounds to zero.</t>
        </is>
      </c>
    </row>
    <row r="60">
      <c r="A60" s="16" t="inlineStr">
        <is>
          <t>¹ Department of Defense Education Activity (overseas and domestic schools).</t>
        </is>
      </c>
    </row>
    <row r="61">
      <c r="A61" s="16" t="inlineStr">
        <is>
          <t>NOTE: Beginning with the 2017 assessment, NAEP reading results are from a digitally based assessment; prior to 2017, results were from a paper-and-pencil based assessment. Detail may not sum to totals because of rounding.</t>
        </is>
      </c>
    </row>
    <row r="62">
      <c r="A62" s="16" t="inlineStr">
        <is>
          <t>SOURCE: U.S. Department of Education, Institute of Education Sciences, National Center for Education Statistics, National Assessment of Educational Progress (NAEP), 2022 Reading Assessment.</t>
        </is>
      </c>
    </row>
  </sheetData>
  <mergeCells count="4">
    <mergeCell ref="A2:A3"/>
    <mergeCell ref="B2:D2"/>
    <mergeCell ref="E2:G2"/>
    <mergeCell ref="A56:G56"/>
  </mergeCells>
  <pageMargins left="0.75" right="0.75" top="1" bottom="1" header="0.5" footer="0.5"/>
</worksheet>
</file>

<file path=xl/worksheets/sheet99.xml><?xml version="1.0" encoding="utf-8"?>
<worksheet xmlns="http://schemas.openxmlformats.org/spreadsheetml/2006/main">
  <sheetPr>
    <outlinePr summaryBelow="1" summaryRight="1"/>
    <pageSetUpPr/>
  </sheetPr>
  <dimension ref="A1:G35"/>
  <sheetViews>
    <sheetView workbookViewId="0">
      <selection activeCell="A1" sqref="A1"/>
    </sheetView>
  </sheetViews>
  <sheetFormatPr baseColWidth="8" defaultRowHeight="15"/>
  <cols>
    <col width="28" customWidth="1" min="1" max="1"/>
    <col width="19" customWidth="1" min="2" max="2"/>
    <col width="19" customWidth="1" min="3" max="3"/>
    <col width="18" customWidth="1" min="4" max="4"/>
    <col width="19" customWidth="1" min="5" max="5"/>
    <col width="19" customWidth="1" min="6" max="6"/>
    <col width="18" customWidth="1" min="7" max="7"/>
  </cols>
  <sheetData>
    <row r="1">
      <c r="A1" s="2" t="inlineStr">
        <is>
          <t>Table A-38. Percentage of fourth- and eighth-grade public school students assessed, excluded, and who are full-time remote and cannot be assessed in NAEP reading, by district/jurisdiction: 2022</t>
        </is>
      </c>
    </row>
    <row r="2">
      <c r="A2" s="17" t="inlineStr">
        <is>
          <t>district/jurisdiction</t>
        </is>
      </c>
      <c r="B2" s="18" t="inlineStr">
        <is>
          <t>Grade 4</t>
        </is>
      </c>
      <c r="C2" s="19" t="n"/>
      <c r="D2" s="19" t="n"/>
      <c r="E2" s="18" t="inlineStr">
        <is>
          <t>Grade 8</t>
        </is>
      </c>
      <c r="F2" s="19" t="n"/>
      <c r="G2" s="19" t="n"/>
    </row>
    <row r="3" ht="44.316" customHeight="1">
      <c r="A3" s="6" t="n"/>
      <c r="B3" s="20" t="inlineStr">
        <is>
          <t>Assessed</t>
        </is>
      </c>
      <c r="C3" s="21" t="inlineStr">
        <is>
          <t>Excluded</t>
        </is>
      </c>
      <c r="D3" s="21" t="inlineStr">
        <is>
          <t>Full-time remote students who cannot be assessed</t>
        </is>
      </c>
      <c r="E3" s="22" t="inlineStr">
        <is>
          <t>Assessed</t>
        </is>
      </c>
      <c r="F3" s="21" t="inlineStr">
        <is>
          <t>Excluded</t>
        </is>
      </c>
      <c r="G3" s="20" t="inlineStr">
        <is>
          <t>Full-time remote students who cannot be assessed</t>
        </is>
      </c>
    </row>
    <row r="4">
      <c r="A4" s="10" t="inlineStr">
        <is>
          <t>Nation (public)</t>
        </is>
      </c>
      <c r="B4" s="11" t="n">
        <v>97</v>
      </c>
      <c r="C4" s="11" t="n">
        <v>2</v>
      </c>
      <c r="D4" s="11" t="n">
        <v>1</v>
      </c>
      <c r="E4" s="27" t="n">
        <v>97</v>
      </c>
      <c r="F4" s="11" t="n">
        <v>2</v>
      </c>
      <c r="G4" s="11" t="n">
        <v>1</v>
      </c>
    </row>
    <row r="5">
      <c r="A5" s="10" t="inlineStr">
        <is>
          <t>Large city¹ (public)</t>
        </is>
      </c>
      <c r="B5" s="11" t="n">
        <v>97</v>
      </c>
      <c r="C5" s="11" t="n">
        <v>3</v>
      </c>
      <c r="D5" s="11" t="inlineStr">
        <is>
          <t>#</t>
        </is>
      </c>
      <c r="E5" s="27" t="n">
        <v>97</v>
      </c>
      <c r="F5" s="11" t="n">
        <v>2</v>
      </c>
      <c r="G5" s="11" t="n">
        <v>1</v>
      </c>
    </row>
    <row r="6">
      <c r="A6" s="25" t="inlineStr">
        <is>
          <t>Albuquerque</t>
        </is>
      </c>
      <c r="B6" s="11" t="n">
        <v>98</v>
      </c>
      <c r="C6" s="11" t="n">
        <v>1</v>
      </c>
      <c r="D6" s="11" t="inlineStr">
        <is>
          <t>#</t>
        </is>
      </c>
      <c r="E6" s="27" t="n">
        <v>99</v>
      </c>
      <c r="F6" s="11" t="n">
        <v>1</v>
      </c>
      <c r="G6" s="11" t="inlineStr">
        <is>
          <t>#</t>
        </is>
      </c>
    </row>
    <row r="7">
      <c r="A7" s="25" t="inlineStr">
        <is>
          <t>Atlanta</t>
        </is>
      </c>
      <c r="B7" s="11" t="n">
        <v>95</v>
      </c>
      <c r="C7" s="11" t="n">
        <v>3</v>
      </c>
      <c r="D7" s="11" t="n">
        <v>2</v>
      </c>
      <c r="E7" s="27" t="n">
        <v>94</v>
      </c>
      <c r="F7" s="11" t="n">
        <v>3</v>
      </c>
      <c r="G7" s="11" t="n">
        <v>3</v>
      </c>
    </row>
    <row r="8">
      <c r="A8" s="25" t="inlineStr">
        <is>
          <t>Austin</t>
        </is>
      </c>
      <c r="B8" s="11" t="n">
        <v>95</v>
      </c>
      <c r="C8" s="11" t="n">
        <v>5</v>
      </c>
      <c r="D8" s="11" t="inlineStr">
        <is>
          <t>#</t>
        </is>
      </c>
      <c r="E8" s="27" t="n">
        <v>98</v>
      </c>
      <c r="F8" s="11" t="n">
        <v>2</v>
      </c>
      <c r="G8" s="11" t="inlineStr">
        <is>
          <t>#</t>
        </is>
      </c>
    </row>
    <row r="9">
      <c r="A9" s="25" t="inlineStr">
        <is>
          <t>Baltimore City</t>
        </is>
      </c>
      <c r="B9" s="11" t="n">
        <v>96</v>
      </c>
      <c r="C9" s="11" t="n">
        <v>3</v>
      </c>
      <c r="D9" s="11" t="n">
        <v>1</v>
      </c>
      <c r="E9" s="27" t="n">
        <v>96</v>
      </c>
      <c r="F9" s="11" t="n">
        <v>3</v>
      </c>
      <c r="G9" s="11" t="n">
        <v>1</v>
      </c>
    </row>
    <row r="10">
      <c r="A10" s="25" t="inlineStr">
        <is>
          <t>Boston</t>
        </is>
      </c>
      <c r="B10" s="11" t="n">
        <v>94</v>
      </c>
      <c r="C10" s="11" t="n">
        <v>6</v>
      </c>
      <c r="D10" s="11" t="inlineStr">
        <is>
          <t>#</t>
        </is>
      </c>
      <c r="E10" s="27" t="n">
        <v>94</v>
      </c>
      <c r="F10" s="11" t="n">
        <v>6</v>
      </c>
      <c r="G10" s="11" t="inlineStr">
        <is>
          <t>#</t>
        </is>
      </c>
    </row>
    <row r="11">
      <c r="A11" s="25" t="inlineStr">
        <is>
          <t>Charlotte</t>
        </is>
      </c>
      <c r="B11" s="11" t="n">
        <v>98</v>
      </c>
      <c r="C11" s="11" t="n">
        <v>2</v>
      </c>
      <c r="D11" s="11" t="inlineStr">
        <is>
          <t>#</t>
        </is>
      </c>
      <c r="E11" s="27" t="n">
        <v>97</v>
      </c>
      <c r="F11" s="11" t="n">
        <v>3</v>
      </c>
      <c r="G11" s="11" t="inlineStr">
        <is>
          <t>#</t>
        </is>
      </c>
    </row>
    <row r="12">
      <c r="A12" s="25" t="inlineStr">
        <is>
          <t>Chicago</t>
        </is>
      </c>
      <c r="B12" s="11" t="n">
        <v>98</v>
      </c>
      <c r="C12" s="11" t="n">
        <v>2</v>
      </c>
      <c r="D12" s="11" t="inlineStr">
        <is>
          <t>#</t>
        </is>
      </c>
      <c r="E12" s="27" t="n">
        <v>98</v>
      </c>
      <c r="F12" s="11" t="n">
        <v>2</v>
      </c>
      <c r="G12" s="11" t="inlineStr">
        <is>
          <t>#</t>
        </is>
      </c>
    </row>
    <row r="13">
      <c r="A13" s="25" t="inlineStr">
        <is>
          <t>Clark County (NV)</t>
        </is>
      </c>
      <c r="B13" s="11" t="n">
        <v>98</v>
      </c>
      <c r="C13" s="11" t="n">
        <v>2</v>
      </c>
      <c r="D13" s="11" t="inlineStr">
        <is>
          <t>#</t>
        </is>
      </c>
      <c r="E13" s="27" t="n">
        <v>98</v>
      </c>
      <c r="F13" s="11" t="n">
        <v>1</v>
      </c>
      <c r="G13" s="11" t="n">
        <v>1</v>
      </c>
    </row>
    <row r="14">
      <c r="A14" s="25" t="inlineStr">
        <is>
          <t>Cleveland</t>
        </is>
      </c>
      <c r="B14" s="11" t="n">
        <v>98</v>
      </c>
      <c r="C14" s="11" t="n">
        <v>2</v>
      </c>
      <c r="D14" s="11" t="inlineStr">
        <is>
          <t>#</t>
        </is>
      </c>
      <c r="E14" s="27" t="n">
        <v>96</v>
      </c>
      <c r="F14" s="11" t="n">
        <v>4</v>
      </c>
      <c r="G14" s="11" t="inlineStr">
        <is>
          <t>#</t>
        </is>
      </c>
    </row>
    <row r="15">
      <c r="A15" s="25" t="inlineStr">
        <is>
          <t>Dallas</t>
        </is>
      </c>
      <c r="B15" s="11" t="n">
        <v>95</v>
      </c>
      <c r="C15" s="11" t="n">
        <v>4</v>
      </c>
      <c r="D15" s="11" t="n">
        <v>1</v>
      </c>
      <c r="E15" s="27" t="n">
        <v>97</v>
      </c>
      <c r="F15" s="11" t="n">
        <v>3</v>
      </c>
      <c r="G15" s="11" t="inlineStr">
        <is>
          <t>#</t>
        </is>
      </c>
    </row>
    <row r="16">
      <c r="A16" s="25" t="inlineStr">
        <is>
          <t>Denver</t>
        </is>
      </c>
      <c r="B16" s="11" t="n">
        <v>97</v>
      </c>
      <c r="C16" s="11" t="n">
        <v>3</v>
      </c>
      <c r="D16" s="11" t="inlineStr">
        <is>
          <t>#</t>
        </is>
      </c>
      <c r="E16" s="27" t="n">
        <v>97</v>
      </c>
      <c r="F16" s="11" t="n">
        <v>3</v>
      </c>
      <c r="G16" s="11" t="n">
        <v>1</v>
      </c>
    </row>
    <row r="17">
      <c r="A17" s="25" t="inlineStr">
        <is>
          <t>Detroit</t>
        </is>
      </c>
      <c r="B17" s="11" t="n">
        <v>95</v>
      </c>
      <c r="C17" s="11" t="n">
        <v>4</v>
      </c>
      <c r="D17" s="11" t="n">
        <v>1</v>
      </c>
      <c r="E17" s="27" t="n">
        <v>95</v>
      </c>
      <c r="F17" s="11" t="n">
        <v>5</v>
      </c>
      <c r="G17" s="11" t="inlineStr">
        <is>
          <t>#</t>
        </is>
      </c>
    </row>
    <row r="18">
      <c r="A18" s="25" t="inlineStr">
        <is>
          <t>District of Columbia (DCPS)</t>
        </is>
      </c>
      <c r="B18" s="11" t="n">
        <v>94</v>
      </c>
      <c r="C18" s="11" t="n">
        <v>6</v>
      </c>
      <c r="D18" s="11" t="inlineStr">
        <is>
          <t>#</t>
        </is>
      </c>
      <c r="E18" s="27" t="n">
        <v>95</v>
      </c>
      <c r="F18" s="11" t="n">
        <v>4</v>
      </c>
      <c r="G18" s="11" t="inlineStr">
        <is>
          <t>#</t>
        </is>
      </c>
    </row>
    <row r="19">
      <c r="A19" s="25" t="inlineStr">
        <is>
          <t>Duval County (FL)</t>
        </is>
      </c>
      <c r="B19" s="11" t="n">
        <v>98</v>
      </c>
      <c r="C19" s="11" t="n">
        <v>2</v>
      </c>
      <c r="D19" s="11" t="inlineStr">
        <is>
          <t>#</t>
        </is>
      </c>
      <c r="E19" s="27" t="n">
        <v>98</v>
      </c>
      <c r="F19" s="11" t="n">
        <v>2</v>
      </c>
      <c r="G19" s="11" t="inlineStr">
        <is>
          <t>#</t>
        </is>
      </c>
    </row>
    <row r="20">
      <c r="A20" s="25" t="inlineStr">
        <is>
          <t>Fort Worth</t>
        </is>
      </c>
      <c r="B20" s="11" t="n">
        <v>97</v>
      </c>
      <c r="C20" s="11" t="n">
        <v>3</v>
      </c>
      <c r="D20" s="11" t="inlineStr">
        <is>
          <t>#</t>
        </is>
      </c>
      <c r="E20" s="27" t="n">
        <v>99</v>
      </c>
      <c r="F20" s="11" t="n">
        <v>1</v>
      </c>
      <c r="G20" s="11" t="inlineStr">
        <is>
          <t>#</t>
        </is>
      </c>
    </row>
    <row r="21">
      <c r="A21" s="25" t="inlineStr">
        <is>
          <t>Guilford County (NC)</t>
        </is>
      </c>
      <c r="B21" s="11" t="n">
        <v>98</v>
      </c>
      <c r="C21" s="11" t="n">
        <v>2</v>
      </c>
      <c r="D21" s="11" t="inlineStr">
        <is>
          <t>#</t>
        </is>
      </c>
      <c r="E21" s="27" t="n">
        <v>99</v>
      </c>
      <c r="F21" s="11" t="n">
        <v>1</v>
      </c>
      <c r="G21" s="11" t="inlineStr">
        <is>
          <t>#</t>
        </is>
      </c>
    </row>
    <row r="22">
      <c r="A22" s="25" t="inlineStr">
        <is>
          <t>Hillsborough County (FL)</t>
        </is>
      </c>
      <c r="B22" s="11" t="n">
        <v>97</v>
      </c>
      <c r="C22" s="11" t="n">
        <v>3</v>
      </c>
      <c r="D22" s="11" t="inlineStr">
        <is>
          <t>#</t>
        </is>
      </c>
      <c r="E22" s="27" t="n">
        <v>97</v>
      </c>
      <c r="F22" s="11" t="n">
        <v>3</v>
      </c>
      <c r="G22" s="11" t="inlineStr">
        <is>
          <t>#</t>
        </is>
      </c>
    </row>
    <row r="23">
      <c r="A23" s="25" t="inlineStr">
        <is>
          <t>Houston</t>
        </is>
      </c>
      <c r="B23" s="11" t="n">
        <v>98</v>
      </c>
      <c r="C23" s="11" t="n">
        <v>2</v>
      </c>
      <c r="D23" s="11" t="inlineStr">
        <is>
          <t>#</t>
        </is>
      </c>
      <c r="E23" s="27" t="n">
        <v>96</v>
      </c>
      <c r="F23" s="11" t="n">
        <v>4</v>
      </c>
      <c r="G23" s="11" t="inlineStr">
        <is>
          <t>#</t>
        </is>
      </c>
    </row>
    <row r="24">
      <c r="A24" s="25" t="inlineStr">
        <is>
          <t>Jefferson County (KY)</t>
        </is>
      </c>
      <c r="B24" s="11" t="n">
        <v>94</v>
      </c>
      <c r="C24" s="11" t="n">
        <v>6</v>
      </c>
      <c r="D24" s="11" t="inlineStr">
        <is>
          <t>#</t>
        </is>
      </c>
      <c r="E24" s="27" t="n">
        <v>98</v>
      </c>
      <c r="F24" s="11" t="n">
        <v>2</v>
      </c>
      <c r="G24" s="11" t="inlineStr">
        <is>
          <t>#</t>
        </is>
      </c>
    </row>
    <row r="25">
      <c r="A25" s="25" t="inlineStr">
        <is>
          <t>Los Angeles</t>
        </is>
      </c>
      <c r="B25" s="11" t="n">
        <v>97</v>
      </c>
      <c r="C25" s="11" t="n">
        <v>2</v>
      </c>
      <c r="D25" s="11" t="inlineStr">
        <is>
          <t>#</t>
        </is>
      </c>
      <c r="E25" s="27" t="n">
        <v>97</v>
      </c>
      <c r="F25" s="11" t="n">
        <v>2</v>
      </c>
      <c r="G25" s="11" t="n">
        <v>1</v>
      </c>
    </row>
    <row r="26">
      <c r="A26" s="25" t="inlineStr">
        <is>
          <t>Miami-Dade</t>
        </is>
      </c>
      <c r="B26" s="11" t="n">
        <v>97</v>
      </c>
      <c r="C26" s="11" t="n">
        <v>3</v>
      </c>
      <c r="D26" s="11" t="inlineStr">
        <is>
          <t>#</t>
        </is>
      </c>
      <c r="E26" s="27" t="n">
        <v>97</v>
      </c>
      <c r="F26" s="11" t="n">
        <v>3</v>
      </c>
      <c r="G26" s="11" t="inlineStr">
        <is>
          <t>#</t>
        </is>
      </c>
    </row>
    <row r="27">
      <c r="A27" s="25" t="inlineStr">
        <is>
          <t>Milwaukee</t>
        </is>
      </c>
      <c r="B27" s="11" t="n">
        <v>98</v>
      </c>
      <c r="C27" s="11" t="n">
        <v>2</v>
      </c>
      <c r="D27" s="11" t="inlineStr">
        <is>
          <t>#</t>
        </is>
      </c>
      <c r="E27" s="27" t="n">
        <v>98</v>
      </c>
      <c r="F27" s="11" t="n">
        <v>1</v>
      </c>
      <c r="G27" s="11" t="n">
        <v>1</v>
      </c>
    </row>
    <row r="28">
      <c r="A28" s="25" t="inlineStr">
        <is>
          <t>New York City</t>
        </is>
      </c>
      <c r="B28" s="11" t="n">
        <v>98</v>
      </c>
      <c r="C28" s="11" t="n">
        <v>2</v>
      </c>
      <c r="D28" s="11" t="inlineStr">
        <is>
          <t>#</t>
        </is>
      </c>
      <c r="E28" s="27" t="n">
        <v>99</v>
      </c>
      <c r="F28" s="11" t="n">
        <v>1</v>
      </c>
      <c r="G28" s="11" t="inlineStr">
        <is>
          <t>#</t>
        </is>
      </c>
    </row>
    <row r="29">
      <c r="A29" s="25" t="inlineStr">
        <is>
          <t>Philadelphia</t>
        </is>
      </c>
      <c r="B29" s="11" t="n">
        <v>93</v>
      </c>
      <c r="C29" s="11" t="n">
        <v>7</v>
      </c>
      <c r="D29" s="11" t="inlineStr">
        <is>
          <t>#</t>
        </is>
      </c>
      <c r="E29" s="27" t="n">
        <v>95</v>
      </c>
      <c r="F29" s="11" t="n">
        <v>5</v>
      </c>
      <c r="G29" s="11" t="inlineStr">
        <is>
          <t>#</t>
        </is>
      </c>
    </row>
    <row r="30">
      <c r="A30" s="25" t="inlineStr">
        <is>
          <t>San Diego</t>
        </is>
      </c>
      <c r="B30" s="11" t="n">
        <v>97</v>
      </c>
      <c r="C30" s="11" t="n">
        <v>3</v>
      </c>
      <c r="D30" s="11" t="inlineStr">
        <is>
          <t>#</t>
        </is>
      </c>
      <c r="E30" s="27" t="n">
        <v>98</v>
      </c>
      <c r="F30" s="11" t="n">
        <v>2</v>
      </c>
      <c r="G30" s="11" t="inlineStr">
        <is>
          <t>#</t>
        </is>
      </c>
    </row>
    <row r="31">
      <c r="A31" s="31" t="inlineStr">
        <is>
          <t>Shelby County (TN)</t>
        </is>
      </c>
      <c r="B31" s="15" t="n">
        <v>96</v>
      </c>
      <c r="C31" s="15" t="n">
        <v>4</v>
      </c>
      <c r="D31" s="15" t="inlineStr">
        <is>
          <t>#</t>
        </is>
      </c>
      <c r="E31" s="32" t="n">
        <v>97</v>
      </c>
      <c r="F31" s="15" t="n">
        <v>3</v>
      </c>
      <c r="G31" s="15" t="inlineStr">
        <is>
          <t>#</t>
        </is>
      </c>
    </row>
    <row r="32">
      <c r="A32" s="16" t="inlineStr">
        <is>
          <t># Rounds to zero.</t>
        </is>
      </c>
    </row>
    <row r="33">
      <c r="A33" s="16" t="inlineStr">
        <is>
          <t>¹ Large city includes students from all cities in the nation with populations of 250,000 or more including the participating districts.</t>
        </is>
      </c>
    </row>
    <row r="34">
      <c r="A34" s="16" t="inlineStr">
        <is>
          <t>NOTE: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Detail may not sum to totals because of rounding.</t>
        </is>
      </c>
    </row>
    <row r="35">
      <c r="A35" s="16" t="inlineStr">
        <is>
          <t>SOURCE: U.S. Department of Education, Institute of Education Sciences, National Center for Education Statistics, National Assessment of Educational Progress (NAEP), 2022 Reading Assessment.</t>
        </is>
      </c>
    </row>
  </sheetData>
  <mergeCells count="3">
    <mergeCell ref="A2:A3"/>
    <mergeCell ref="B2:D2"/>
    <mergeCell ref="E2:G2"/>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44BEF85E0D1448B09CBBDF249D3EC5" ma:contentTypeVersion="22" ma:contentTypeDescription="Create a new document." ma:contentTypeScope="" ma:versionID="97878ccd6bf2e5d00789addfd740b29f">
  <xsd:schema xmlns:xsd="http://www.w3.org/2001/XMLSchema" xmlns:xs="http://www.w3.org/2001/XMLSchema" xmlns:p="http://schemas.microsoft.com/office/2006/metadata/properties" xmlns:ns2="e3063ab8-7491-4b49-a25c-bc994fd4a93c" xmlns:ns3="d39d8994-05ca-4104-85c2-004f564dd1d4" targetNamespace="http://schemas.microsoft.com/office/2006/metadata/properties" ma:root="true" ma:fieldsID="264ddba3ccd5173fb9f0a9f6d9483283" ns2:_="" ns3:_="">
    <xsd:import namespace="e3063ab8-7491-4b49-a25c-bc994fd4a93c"/>
    <xsd:import namespace="d39d8994-05ca-4104-85c2-004f564dd1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63ab8-7491-4b49-a25c-bc994fd4a9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9d8994-05ca-4104-85c2-004f564dd1d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bfa93bc-2e34-4e87-8090-0e7c2dd7b55e}" ma:internalName="TaxCatchAll" ma:showField="CatchAllData" ma:web="d39d8994-05ca-4104-85c2-004f564dd1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63ab8-7491-4b49-a25c-bc994fd4a93c">
      <Terms xmlns="http://schemas.microsoft.com/office/infopath/2007/PartnerControls"/>
    </lcf76f155ced4ddcb4097134ff3c332f>
    <TaxCatchAll xmlns="d39d8994-05ca-4104-85c2-004f564dd1d4" xsi:nil="true"/>
  </documentManagement>
</p:properties>
</file>

<file path=customXml/itemProps1.xml><?xml version="1.0" encoding="utf-8"?>
<ds:datastoreItem xmlns:ds="http://schemas.openxmlformats.org/officeDocument/2006/customXml" ds:itemID="{65F6136C-DE53-410B-BCFE-1419200FE904}"/>
</file>

<file path=customXml/itemProps2.xml><?xml version="1.0" encoding="utf-8"?>
<ds:datastoreItem xmlns:ds="http://schemas.openxmlformats.org/officeDocument/2006/customXml" ds:itemID="{20D5C971-B148-49A1-927A-5AC5D618D8F0}"/>
</file>

<file path=customXml/itemProps3.xml><?xml version="1.0" encoding="utf-8"?>
<ds:datastoreItem xmlns:ds="http://schemas.openxmlformats.org/officeDocument/2006/customXml" ds:itemID="{184E002D-B817-4608-9716-894AFEE399F2}"/>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Report Reading 2022: Appendix Tables</dc:title>
  <dc:subject>State Report Reading 2022</dc:subject>
  <dc:creator>ETS DART</dc:creator>
  <cp:keywords>Reading, State Report, Appendix</cp:keywords>
  <dcterms:created xsi:type="dcterms:W3CDTF">2022-09-16T15:33:28Z</dcterms:created>
  <dcterms:modified xsi:type="dcterms:W3CDTF">2022-09-16T15:33:28Z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0x0101009744BEF85E0D1448B09CBBDF249D3EC5</vt:lpwstr>
  </property>
</Properties>
</file>